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UHP\04_UHP_PROJEKTY\01 PROJEKTY\02_H2\04_Odborne aktivity\05_Zoznam kurzov\02_Príprava\"/>
    </mc:Choice>
  </mc:AlternateContent>
  <bookViews>
    <workbookView xWindow="0" yWindow="0" windowWidth="20430" windowHeight="7080" tabRatio="591"/>
  </bookViews>
  <sheets>
    <sheet name="Kurzy" sheetId="7" r:id="rId1"/>
    <sheet name="Hidden" sheetId="3" state="hidden" r:id="rId2"/>
  </sheets>
  <definedNames>
    <definedName name="_xlnm._FilterDatabase" localSheetId="0" hidden="1">Kurzy!$A$1:$N$81</definedName>
    <definedName name="_xlnm.Print_Titles" localSheetId="0">Kurzy!$1:$1</definedName>
    <definedName name="skusenosti">Hidden!$B$2:$B$4</definedName>
    <definedName name="sviatky">Hidden!$A$2:$A$16</definedName>
    <definedName name="zoznam">Hidden!$C$2:$C$3</definedName>
  </definedNames>
  <calcPr calcId="152511"/>
</workbook>
</file>

<file path=xl/calcChain.xml><?xml version="1.0" encoding="utf-8"?>
<calcChain xmlns="http://schemas.openxmlformats.org/spreadsheetml/2006/main">
  <c r="E46" i="7" l="1"/>
  <c r="D46" i="7"/>
  <c r="E45" i="7"/>
  <c r="D45" i="7"/>
  <c r="E44" i="7"/>
  <c r="D44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E8" i="7"/>
  <c r="D8" i="7"/>
  <c r="E7" i="7"/>
  <c r="D7" i="7"/>
  <c r="E6" i="7"/>
  <c r="E5" i="7"/>
  <c r="D5" i="7"/>
  <c r="E4" i="7"/>
  <c r="D4" i="7"/>
  <c r="E3" i="7"/>
  <c r="D3" i="7"/>
  <c r="E2" i="7"/>
  <c r="D2" i="7"/>
  <c r="A11" i="3" l="1"/>
  <c r="A10" i="3"/>
  <c r="A16" i="3"/>
  <c r="A15" i="3"/>
  <c r="A14" i="3"/>
  <c r="A13" i="3"/>
  <c r="A12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<sst xmlns="http://schemas.openxmlformats.org/spreadsheetml/2006/main" count="626" uniqueCount="169">
  <si>
    <t>Inštitúcia</t>
  </si>
  <si>
    <t>Názov kurzu</t>
  </si>
  <si>
    <t>Miesto konania</t>
  </si>
  <si>
    <t>Poplatok</t>
  </si>
  <si>
    <t>Dátum konania
OD</t>
  </si>
  <si>
    <t>Dátum konania
DO</t>
  </si>
  <si>
    <t>nie</t>
  </si>
  <si>
    <t>Poznámka</t>
  </si>
  <si>
    <t>Ubytovanie v cene</t>
  </si>
  <si>
    <t>Termín zaplatenia poplatku/prihlásenia</t>
  </si>
  <si>
    <t>Skúška</t>
  </si>
  <si>
    <t>Web stránka</t>
  </si>
  <si>
    <t>bez poplatku</t>
  </si>
  <si>
    <t>Dĺžka v kalendárnych dňoch</t>
  </si>
  <si>
    <t>Dĺžka v pracovných dňoch</t>
  </si>
  <si>
    <t>sviatky</t>
  </si>
  <si>
    <t>Predošlé skúsenosti</t>
  </si>
  <si>
    <t>skúsenosti</t>
  </si>
  <si>
    <t>s kurzom</t>
  </si>
  <si>
    <t>s organizáciou</t>
  </si>
  <si>
    <t>Praha, Česko</t>
  </si>
  <si>
    <t>Ljubljana, Slovinsko</t>
  </si>
  <si>
    <t>Center of Excellence in Finance</t>
  </si>
  <si>
    <t>zoznam</t>
  </si>
  <si>
    <t>schválený zoznam</t>
  </si>
  <si>
    <t>rozšírený zoznam</t>
  </si>
  <si>
    <t>European Consortium for Political Research (ECPR)</t>
  </si>
  <si>
    <t>Kiel Institute for World Economy</t>
  </si>
  <si>
    <t>Kiel, Nemecko</t>
  </si>
  <si>
    <t>áno</t>
  </si>
  <si>
    <t>Korelační analýza</t>
  </si>
  <si>
    <t>https://kurzystatistiky.cz/kurzy/statistika-a-analyza-dat/korelacni-analyza/</t>
  </si>
  <si>
    <t>Regresní analýza I</t>
  </si>
  <si>
    <t>https://kurzystatistiky.cz/kurzy/statistika-a-analyza-dat/regresni-analyza-i/</t>
  </si>
  <si>
    <t>Regresní analýza II</t>
  </si>
  <si>
    <t>https://kurzystatistiky.cz/kurzy/statistika-a-analyza-dat/regresni-analyza-ii/</t>
  </si>
  <si>
    <t>https://kurzystatistiky.cz/kurzy/statistika-a-analyza-dat/zaklady-statistiky-pro-analyzu-dat/</t>
  </si>
  <si>
    <t>https://www.cef-see.org/2019-m-f-stats</t>
  </si>
  <si>
    <t xml:space="preserve">nie </t>
  </si>
  <si>
    <t>Monetary and Financial Statistics</t>
  </si>
  <si>
    <t>Revenue Forecasting</t>
  </si>
  <si>
    <t>Managing Financing and Costing of Health Care</t>
  </si>
  <si>
    <t>https://www.cef-see.org/2019-rf</t>
  </si>
  <si>
    <t>https://www.cef-see.org/2019-finance-health</t>
  </si>
  <si>
    <t>https://ecpr.eu/Events/PanelDetails.aspx?PanelID=8371&amp;EventID=127</t>
  </si>
  <si>
    <t>For participants with some prior knowledge in command-line programming</t>
  </si>
  <si>
    <t>https://ecpr.eu/Events/PanelDetails.aspx?PanelID=8361&amp;EventID=127</t>
  </si>
  <si>
    <t>Entry level</t>
  </si>
  <si>
    <t>https://ecpr.eu/Events/PanelDetails.aspx?PanelID=8336&amp;EventID=127</t>
  </si>
  <si>
    <t>https://ecpr.eu/Events/PanelDetails.aspx?PanelID=8343&amp;EventID=127</t>
  </si>
  <si>
    <t>https://ecpr.eu/Events/PanelDetails.aspx?PanelID=8340&amp;EventID=127</t>
  </si>
  <si>
    <t>https://ecpr.eu/Events/PanelDetails.aspx?PanelID=8392&amp;EventID=127</t>
  </si>
  <si>
    <t>https://ecpr.eu/Events/PanelDetails.aspx?PanelID=8364&amp;EventID=127</t>
  </si>
  <si>
    <t>https://ecpr.eu/Events/PanelDetails.aspx?PanelID=8367&amp;EventID=127</t>
  </si>
  <si>
    <t>https://ecpr.eu/Events/PanelDetails.aspx?PanelID=8386&amp;EventID=127</t>
  </si>
  <si>
    <t>https://ecpr.eu/Events/PanelDetails.aspx?PanelID=8362&amp;EventID=127</t>
  </si>
  <si>
    <t>https://ecpr.eu/Events/PanelDetails.aspx?PanelID=8365&amp;EventID=127</t>
  </si>
  <si>
    <t>https://ecpr.eu/Events/PanelDetails.aspx?PanelID=8355&amp;EventID=127</t>
  </si>
  <si>
    <t>International Trade and Macroeconomics</t>
  </si>
  <si>
    <t>https://www.ifw-kiel.de/institute/events/asp-courses/2018-2019/international-trade-and-macroeconomics-fabio-ghironi/</t>
  </si>
  <si>
    <t>https://www.cef-see.org/2019-data-erp</t>
  </si>
  <si>
    <t>How Good Data Improves the Quality of Fiscal Policies and Documents</t>
  </si>
  <si>
    <t>https://www.cef-see.org/2019-financial-statements</t>
  </si>
  <si>
    <t>Financial Statements: Increasing Transparency and Accountability</t>
  </si>
  <si>
    <t>https://ecpr.eu/Events/PanelDetails.aspx?PanelID=8359&amp;EventID=127</t>
  </si>
  <si>
    <t>https://ecpr.eu/Events/PanelDetails.aspx?PanelID=8344&amp;EventID=127</t>
  </si>
  <si>
    <t>https://ecpr.eu/Events/PanelDetails.aspx?PanelID=8384&amp;EventID=127</t>
  </si>
  <si>
    <t>https://ecpr.eu/Events/PanelDetails.aspx?PanelID=8368&amp;EventID=127</t>
  </si>
  <si>
    <t>https://ecpr.eu/Events/PanelDetails.aspx?PanelID=8378&amp;EventID=127</t>
  </si>
  <si>
    <t>https://ecpr.eu/Events/PanelDetails.aspx?PanelID=8337&amp;EventID=127</t>
  </si>
  <si>
    <t>https://ecpr.eu/Events/PanelDetails.aspx?PanelID=8350&amp;EventID=127</t>
  </si>
  <si>
    <t>https://ecpr.eu/Events/PanelDetails.aspx?PanelID=8338&amp;EventID=127</t>
  </si>
  <si>
    <t>https://ecpr.eu/Events/PanelDetails.aspx?PanelID=8339&amp;EventID=127</t>
  </si>
  <si>
    <t>https://ecpr.eu/Events/PanelDetails.aspx?PanelID=8345&amp;EventID=127</t>
  </si>
  <si>
    <t>https://ecpr.eu/Events/PanelDetails.aspx?PanelID=8346&amp;EventID=127</t>
  </si>
  <si>
    <t>https://ecpr.eu/Events/PanelDetails.aspx?PanelID=8347&amp;EventID=127</t>
  </si>
  <si>
    <t>https://ecpr.eu/Events/PanelDetails.aspx?PanelID=8353&amp;EventID=127</t>
  </si>
  <si>
    <t>https://ecpr.eu/Events/PanelDetails.aspx?PanelID=8397&amp;EventID=127</t>
  </si>
  <si>
    <t>https://ecpr.eu/Events/PanelDetails.aspx?PanelID=8366&amp;EventID=127</t>
  </si>
  <si>
    <t>https://ecpr.eu/Events/PanelDetails.aspx?PanelID=8356&amp;EventID=127</t>
  </si>
  <si>
    <t>https://ecpr.eu/Events/PanelDetails.aspx?PanelID=8351&amp;EventID=127</t>
  </si>
  <si>
    <t>https://ecpr.eu/Events/PanelDetails.aspx?PanelID=8373&amp;EventID=127</t>
  </si>
  <si>
    <t>https://ecpr.eu/Events/PanelDetails.aspx?PanelID=8374&amp;EventID=127</t>
  </si>
  <si>
    <t>https://ecpr.eu/Events/PanelDetails.aspx?PanelID=8393&amp;EventID=127</t>
  </si>
  <si>
    <t>https://ecpr.eu/Events/PanelDetails.aspx?PanelID=8394&amp;EventID=127</t>
  </si>
  <si>
    <t>Barcelona Graduate School of Economics</t>
  </si>
  <si>
    <t>Data Science Winter School</t>
  </si>
  <si>
    <t>Barcelona, Španielsko</t>
  </si>
  <si>
    <t>https://www.barcelonagse.eu/sites/default/files/brochure-data-science-winter-school.pdf</t>
  </si>
  <si>
    <t>https://www.barcelonagse.eu/study/summer-school/competition-economics</t>
  </si>
  <si>
    <t>https://www.barcelonagse.eu/study/summer-school/banking</t>
  </si>
  <si>
    <t>https://www.barcelonagse.eu/study/summer-school/macroeconometrics</t>
  </si>
  <si>
    <t>https://www.barcelonagse.eu/study/summer-school/microeconometrics</t>
  </si>
  <si>
    <t>https://www.barcelonagse.eu/study/summer-school/crei-macroeconomics#fees</t>
  </si>
  <si>
    <t>https://www.barcelonagse.eu/study/summer-school/data-science</t>
  </si>
  <si>
    <t>https://www.barcelonagse.eu/study/summer-school/labor-economics</t>
  </si>
  <si>
    <t>https://www.barcelonagse.eu/study/summer-school/development-economics</t>
  </si>
  <si>
    <t>Kurzy BGSE bývajú skôr zamerané na teóriu, preto ich neodporúčame analytikom, ktorí očakávajú aj praktické cvičenia.
Early-bird registration and payment deadline: April 1, 2019</t>
  </si>
  <si>
    <t>ACREA CR, spol. s r.o.</t>
  </si>
  <si>
    <t>Základy statistiky pro analýzu dat</t>
  </si>
  <si>
    <t>Bank Regulation (Banking Summer School)</t>
  </si>
  <si>
    <t>Banking Theory (Banking Summer School)</t>
  </si>
  <si>
    <t>Empirical Banking - Methodological Aspects (Banking Summer School)</t>
  </si>
  <si>
    <t>Empirical Tools/Applications in Banking and Macro-Fincance (Banking Summer School)</t>
  </si>
  <si>
    <t>Advanced Topics in Digital Economy</t>
  </si>
  <si>
    <t>Competition Economics Summer School -Economics of Crypto-currencies and Blockchain (Competition Economics Summer School)</t>
  </si>
  <si>
    <t>An Introduction to the New Keynesian Framework and its Monetary Policy Applications (CREI Macroeconomics Summer School)</t>
  </si>
  <si>
    <t>Finance, Firm Dynamics and Aggregate Outcomes (CREI Macroeconomics Summer School)</t>
  </si>
  <si>
    <t>Innovation and Growth in the Global Economy (CREI Macroeconomics Summer School)</t>
  </si>
  <si>
    <t>Macro-prudential Policy in Theory and Practice (CREI Macroeconomics Summer School)</t>
  </si>
  <si>
    <t>Numerical Methods for Fiscal and Monetary Policy Analysis (CREI Macroeconomics Summer School)</t>
  </si>
  <si>
    <t>Numerical Methods: Computer Lab Practicals (CREI Macroeconomics Summer School)</t>
  </si>
  <si>
    <t>Sovereign Debt Crises: Theory, Evidence, and Policy (CREI Macroeconomics Summer School)</t>
  </si>
  <si>
    <t>Spatial Equilibrium and the Economics of Cities (CREI Macroeconomics Summer School)</t>
  </si>
  <si>
    <t>Bayesian Machine Learning in Social Sciences (Data Science Summer School)</t>
  </si>
  <si>
    <t>Deep Learning and Applications (Data Science Summer School)</t>
  </si>
  <si>
    <t>Foundations of Data Science (Data Science Summer School)</t>
  </si>
  <si>
    <t>Contracts and Networks in Poor Countries: Data, Tools and Theory (Development Economics Summer School)</t>
  </si>
  <si>
    <t>Empirical Methods in Development Economics (Development Economics Summer School)</t>
  </si>
  <si>
    <t>The Consequences of Uninsured Risk and the Role of Schooling in Economic Development (Development Economics Summer School)</t>
  </si>
  <si>
    <t>Economics of Education (Labor Economics Summer School)</t>
  </si>
  <si>
    <t>Economics of Migration (Labor Economics Summer School)</t>
  </si>
  <si>
    <t>Gender Economics (Labor Economics Summer School)</t>
  </si>
  <si>
    <t>Bayesian Methods for DSGE Models (Macroeconometrics Summer School)</t>
  </si>
  <si>
    <t>Bayesian Time Series Methods: Advanced (Macroeconometrics Summer School)</t>
  </si>
  <si>
    <t>Modeling Non-stationary and Non-linear Time Series (Macroeconometrics Summer School)</t>
  </si>
  <si>
    <t>Time Series Methods for Macroeconomic Analysis: Part 1 (Macroeconometrics Summer School)</t>
  </si>
  <si>
    <t>Time Series Methods for Macroeconomic Analysis: Part 2 (Macroeconometrics Summer School)</t>
  </si>
  <si>
    <t>Time-Series Methods for Financial Time Series (Macroeconometrics Summer School)</t>
  </si>
  <si>
    <t>Dynamic and Non-linear Panel Data Models (Microeconometrics Summer School)</t>
  </si>
  <si>
    <t>Dynamic Structural Models for Policy Evaluation (Microeconometrics Summer School)</t>
  </si>
  <si>
    <t>Econometrics of Cross-section Data with Applications (Microeconometrics Summer School)</t>
  </si>
  <si>
    <t>Panel Data Linear Analysis (Microeconometrics Summer School)</t>
  </si>
  <si>
    <t>Quantitative Methods for Public Policy Evaluation (Microeconometrics Summer School)</t>
  </si>
  <si>
    <t>The Impacts of Policies on Health Outcomes (Microeconometrics Summer School)</t>
  </si>
  <si>
    <t>Introduction to R (entry level)</t>
  </si>
  <si>
    <t>Introduction to R (for participants with some prior knowledge in command-line programming)</t>
  </si>
  <si>
    <t>Linear Regression with R/Stata: Estimation, Interpretation and Presentation</t>
  </si>
  <si>
    <t>Introduction to Statistics for Political and Social Scientists Workshop</t>
  </si>
  <si>
    <t>Introduction to Qualitative Comparative Analysis (QCA)</t>
  </si>
  <si>
    <t>Introduction to Bayesian Inference</t>
  </si>
  <si>
    <t>Advanced Qualitative Data Analysis</t>
  </si>
  <si>
    <t>Advanced Multi-Method Research</t>
  </si>
  <si>
    <t>Logistic Regression and General Linear Models</t>
  </si>
  <si>
    <t>Panel Data Analysis</t>
  </si>
  <si>
    <t>Multilevel Regression Modelling</t>
  </si>
  <si>
    <t>Tools for the Analysis of Complex Social Systems: An Introduction</t>
  </si>
  <si>
    <t>Automated Web Data Collection with R</t>
  </si>
  <si>
    <t>Introduction to STATA</t>
  </si>
  <si>
    <t>Regression Refresher (before you take a more advanced stats course)</t>
  </si>
  <si>
    <t>Maximum Likelihood Estimation</t>
  </si>
  <si>
    <t>Comparative Research Designs</t>
  </si>
  <si>
    <t>Comparative Historical Analysis</t>
  </si>
  <si>
    <t>Introduction to Process Tracing</t>
  </si>
  <si>
    <t>Introduction to Qualitative Interpretive Methods</t>
  </si>
  <si>
    <t>Experimental Methods</t>
  </si>
  <si>
    <t>Qualitative Interviewing Workshop</t>
  </si>
  <si>
    <t>Focus Groups – From Qualitative Data Generation to Analysis</t>
  </si>
  <si>
    <t>Survey Design</t>
  </si>
  <si>
    <t>Advanced Process-tracing Workshop</t>
  </si>
  <si>
    <t>Advanced Topics in Set-Theoretic Methods and QCA</t>
  </si>
  <si>
    <t>Methods of Modern Causal Analysis Based on Observational Data</t>
  </si>
  <si>
    <t>Structural Equation Modelling (SEM) with R</t>
  </si>
  <si>
    <t>Times Series Analysis</t>
  </si>
  <si>
    <t>Advanced Sequence Analysis</t>
  </si>
  <si>
    <t>Event History and Survival Analysis</t>
  </si>
  <si>
    <t>Introduction to Machine Learning for the Social Sciences</t>
  </si>
  <si>
    <t>Age Period Cohort Analysis</t>
  </si>
  <si>
    <t>Bamberg, Nemecko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</si>
</sst>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14" fontId="0" fillId="0" borderId="0" xfId="0" applyNumberFormat="1"/>
    <xf numFmtId="0" fontId="21" fillId="0" borderId="0" xfId="0" applyFont="1"/>
    <xf numFmtId="0" fontId="19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14" fontId="18" fillId="0" borderId="11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Fill="1" applyBorder="1" applyAlignment="1">
      <alignment horizontal="left" vertical="top" wrapText="1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 customBuiltin="1"/>
    <cellStyle name="Normálne 2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zoomScalePageLayoutView="70" workbookViewId="0"/>
  </sheetViews>
  <sheetFormatPr defaultRowHeight="15.75" x14ac:dyDescent="0.25"/>
  <cols>
    <col min="1" max="1" width="21.125" customWidth="1"/>
    <col min="2" max="2" width="37.5" customWidth="1"/>
    <col min="10" max="10" width="10.875" customWidth="1"/>
    <col min="11" max="11" width="15.375" customWidth="1"/>
  </cols>
  <sheetData>
    <row r="1" spans="1:14" ht="51" x14ac:dyDescent="0.25">
      <c r="A1" s="2" t="s">
        <v>0</v>
      </c>
      <c r="B1" s="2" t="s">
        <v>1</v>
      </c>
      <c r="C1" s="2" t="s">
        <v>2</v>
      </c>
      <c r="D1" s="3" t="s">
        <v>14</v>
      </c>
      <c r="E1" s="3" t="s">
        <v>13</v>
      </c>
      <c r="F1" s="3" t="s">
        <v>4</v>
      </c>
      <c r="G1" s="3" t="s">
        <v>5</v>
      </c>
      <c r="H1" s="3" t="s">
        <v>3</v>
      </c>
      <c r="I1" s="3" t="s">
        <v>9</v>
      </c>
      <c r="J1" s="4" t="s">
        <v>11</v>
      </c>
      <c r="K1" s="3" t="s">
        <v>7</v>
      </c>
      <c r="L1" s="3" t="s">
        <v>8</v>
      </c>
      <c r="M1" s="3" t="s">
        <v>10</v>
      </c>
      <c r="N1" s="3" t="s">
        <v>16</v>
      </c>
    </row>
    <row r="2" spans="1:14" s="1" customFormat="1" ht="24.95" customHeight="1" x14ac:dyDescent="0.25">
      <c r="A2" s="7" t="s">
        <v>98</v>
      </c>
      <c r="B2" s="7" t="s">
        <v>30</v>
      </c>
      <c r="C2" s="8" t="s">
        <v>20</v>
      </c>
      <c r="D2" s="8">
        <f>NETWORKDAYS(F2,G2,sviatky)</f>
        <v>1</v>
      </c>
      <c r="E2" s="8">
        <f t="shared" ref="E2:E46" si="0">_xlfn.DAYS(G2,F2)+1</f>
        <v>1</v>
      </c>
      <c r="F2" s="9">
        <v>43521</v>
      </c>
      <c r="G2" s="9">
        <v>43521</v>
      </c>
      <c r="H2" s="11">
        <v>240</v>
      </c>
      <c r="I2" s="9"/>
      <c r="J2" s="10" t="s">
        <v>31</v>
      </c>
      <c r="K2" s="9"/>
      <c r="L2" s="8" t="s">
        <v>6</v>
      </c>
      <c r="M2" s="8" t="s">
        <v>6</v>
      </c>
      <c r="N2" s="8" t="s">
        <v>18</v>
      </c>
    </row>
    <row r="3" spans="1:14" ht="24.95" customHeight="1" x14ac:dyDescent="0.25">
      <c r="A3" s="7" t="s">
        <v>98</v>
      </c>
      <c r="B3" s="7" t="s">
        <v>32</v>
      </c>
      <c r="C3" s="8" t="s">
        <v>20</v>
      </c>
      <c r="D3" s="8">
        <f>NETWORKDAYS(F3,G3,sviatky)</f>
        <v>1</v>
      </c>
      <c r="E3" s="8">
        <f t="shared" si="0"/>
        <v>1</v>
      </c>
      <c r="F3" s="9">
        <v>43522</v>
      </c>
      <c r="G3" s="9">
        <v>43522</v>
      </c>
      <c r="H3" s="11">
        <v>240</v>
      </c>
      <c r="I3" s="9"/>
      <c r="J3" s="10" t="s">
        <v>33</v>
      </c>
      <c r="K3" s="9"/>
      <c r="L3" s="8" t="s">
        <v>6</v>
      </c>
      <c r="M3" s="8" t="s">
        <v>6</v>
      </c>
      <c r="N3" s="8" t="s">
        <v>18</v>
      </c>
    </row>
    <row r="4" spans="1:14" ht="24.95" customHeight="1" x14ac:dyDescent="0.25">
      <c r="A4" s="7" t="s">
        <v>98</v>
      </c>
      <c r="B4" s="7" t="s">
        <v>34</v>
      </c>
      <c r="C4" s="8" t="s">
        <v>20</v>
      </c>
      <c r="D4" s="8">
        <f>NETWORKDAYS(F4,G4,sviatky)</f>
        <v>1</v>
      </c>
      <c r="E4" s="8">
        <f t="shared" si="0"/>
        <v>1</v>
      </c>
      <c r="F4" s="9">
        <v>43523</v>
      </c>
      <c r="G4" s="9">
        <v>43523</v>
      </c>
      <c r="H4" s="11">
        <v>240</v>
      </c>
      <c r="I4" s="9"/>
      <c r="J4" s="10" t="s">
        <v>35</v>
      </c>
      <c r="K4" s="9"/>
      <c r="L4" s="8" t="s">
        <v>6</v>
      </c>
      <c r="M4" s="8" t="s">
        <v>6</v>
      </c>
      <c r="N4" s="8" t="s">
        <v>18</v>
      </c>
    </row>
    <row r="5" spans="1:14" ht="24.95" customHeight="1" x14ac:dyDescent="0.25">
      <c r="A5" s="7" t="s">
        <v>98</v>
      </c>
      <c r="B5" s="7" t="s">
        <v>99</v>
      </c>
      <c r="C5" s="8" t="s">
        <v>20</v>
      </c>
      <c r="D5" s="8">
        <f>NETWORKDAYS(F5,G5,sviatky)</f>
        <v>3</v>
      </c>
      <c r="E5" s="8">
        <f t="shared" si="0"/>
        <v>3</v>
      </c>
      <c r="F5" s="9">
        <v>43528</v>
      </c>
      <c r="G5" s="9">
        <v>43530</v>
      </c>
      <c r="H5" s="11">
        <v>576</v>
      </c>
      <c r="I5" s="9"/>
      <c r="J5" s="10" t="s">
        <v>36</v>
      </c>
      <c r="K5" s="9"/>
      <c r="L5" s="8" t="s">
        <v>6</v>
      </c>
      <c r="M5" s="8" t="s">
        <v>6</v>
      </c>
      <c r="N5" s="8" t="s">
        <v>18</v>
      </c>
    </row>
    <row r="6" spans="1:14" ht="24.95" customHeight="1" x14ac:dyDescent="0.25">
      <c r="A6" s="7" t="s">
        <v>85</v>
      </c>
      <c r="B6" s="7" t="s">
        <v>100</v>
      </c>
      <c r="C6" s="8" t="s">
        <v>87</v>
      </c>
      <c r="D6" s="8">
        <v>5</v>
      </c>
      <c r="E6" s="8">
        <f t="shared" si="0"/>
        <v>5</v>
      </c>
      <c r="F6" s="9">
        <v>43654</v>
      </c>
      <c r="G6" s="9">
        <v>43658</v>
      </c>
      <c r="H6" s="11">
        <v>1200</v>
      </c>
      <c r="I6" s="16"/>
      <c r="J6" s="10" t="s">
        <v>90</v>
      </c>
      <c r="K6" s="9" t="s">
        <v>97</v>
      </c>
      <c r="L6" s="8" t="s">
        <v>6</v>
      </c>
      <c r="M6" s="8" t="s">
        <v>6</v>
      </c>
      <c r="N6" s="8" t="s">
        <v>19</v>
      </c>
    </row>
    <row r="7" spans="1:14" ht="24.95" customHeight="1" x14ac:dyDescent="0.25">
      <c r="A7" s="7" t="s">
        <v>85</v>
      </c>
      <c r="B7" s="7" t="s">
        <v>101</v>
      </c>
      <c r="C7" s="8" t="s">
        <v>87</v>
      </c>
      <c r="D7" s="8">
        <f>NETWORKDAYS(F7,G7,sviatky)</f>
        <v>5</v>
      </c>
      <c r="E7" s="8">
        <f t="shared" si="0"/>
        <v>5</v>
      </c>
      <c r="F7" s="9">
        <v>43647</v>
      </c>
      <c r="G7" s="9">
        <v>43651</v>
      </c>
      <c r="H7" s="11">
        <v>1200</v>
      </c>
      <c r="I7" s="9"/>
      <c r="J7" s="10" t="s">
        <v>90</v>
      </c>
      <c r="K7" s="9" t="s">
        <v>97</v>
      </c>
      <c r="L7" s="8" t="s">
        <v>6</v>
      </c>
      <c r="M7" s="8" t="s">
        <v>6</v>
      </c>
      <c r="N7" s="8" t="s">
        <v>19</v>
      </c>
    </row>
    <row r="8" spans="1:14" ht="24.95" customHeight="1" x14ac:dyDescent="0.25">
      <c r="A8" s="7" t="s">
        <v>85</v>
      </c>
      <c r="B8" s="7" t="s">
        <v>102</v>
      </c>
      <c r="C8" s="8" t="s">
        <v>87</v>
      </c>
      <c r="D8" s="8">
        <f>NETWORKDAYS(F8,G8,sviatky)</f>
        <v>5</v>
      </c>
      <c r="E8" s="8">
        <f t="shared" si="0"/>
        <v>5</v>
      </c>
      <c r="F8" s="9">
        <v>43654</v>
      </c>
      <c r="G8" s="9">
        <v>43658</v>
      </c>
      <c r="H8" s="11">
        <v>1200</v>
      </c>
      <c r="I8" s="9"/>
      <c r="J8" s="10" t="s">
        <v>90</v>
      </c>
      <c r="K8" s="9" t="s">
        <v>97</v>
      </c>
      <c r="L8" s="8" t="s">
        <v>6</v>
      </c>
      <c r="M8" s="8" t="s">
        <v>6</v>
      </c>
      <c r="N8" s="8" t="s">
        <v>19</v>
      </c>
    </row>
    <row r="9" spans="1:14" ht="24.95" customHeight="1" x14ac:dyDescent="0.25">
      <c r="A9" s="7" t="s">
        <v>85</v>
      </c>
      <c r="B9" s="7" t="s">
        <v>103</v>
      </c>
      <c r="C9" s="8" t="s">
        <v>87</v>
      </c>
      <c r="D9" s="8">
        <v>5</v>
      </c>
      <c r="E9" s="8">
        <f t="shared" si="0"/>
        <v>5</v>
      </c>
      <c r="F9" s="9">
        <v>43647</v>
      </c>
      <c r="G9" s="9">
        <v>43651</v>
      </c>
      <c r="H9" s="11">
        <v>1200</v>
      </c>
      <c r="I9" s="9"/>
      <c r="J9" s="10" t="s">
        <v>90</v>
      </c>
      <c r="K9" s="9" t="s">
        <v>97</v>
      </c>
      <c r="L9" s="8" t="s">
        <v>6</v>
      </c>
      <c r="M9" s="8" t="s">
        <v>6</v>
      </c>
      <c r="N9" s="8" t="s">
        <v>19</v>
      </c>
    </row>
    <row r="10" spans="1:14" ht="24.95" customHeight="1" x14ac:dyDescent="0.25">
      <c r="A10" s="7" t="s">
        <v>85</v>
      </c>
      <c r="B10" s="7" t="s">
        <v>104</v>
      </c>
      <c r="C10" s="8" t="s">
        <v>87</v>
      </c>
      <c r="D10" s="8">
        <f t="shared" ref="D10:D46" si="1">NETWORKDAYS(F10,G10,sviatky)</f>
        <v>5</v>
      </c>
      <c r="E10" s="8">
        <f t="shared" si="0"/>
        <v>5</v>
      </c>
      <c r="F10" s="9">
        <v>43654</v>
      </c>
      <c r="G10" s="9">
        <v>43658</v>
      </c>
      <c r="H10" s="11">
        <v>1100</v>
      </c>
      <c r="I10" s="9"/>
      <c r="J10" s="10" t="s">
        <v>89</v>
      </c>
      <c r="K10" s="9" t="s">
        <v>97</v>
      </c>
      <c r="L10" s="8" t="s">
        <v>6</v>
      </c>
      <c r="M10" s="8" t="s">
        <v>6</v>
      </c>
      <c r="N10" s="8" t="s">
        <v>19</v>
      </c>
    </row>
    <row r="11" spans="1:14" ht="24.95" customHeight="1" x14ac:dyDescent="0.25">
      <c r="A11" s="7" t="s">
        <v>85</v>
      </c>
      <c r="B11" s="7" t="s">
        <v>105</v>
      </c>
      <c r="C11" s="8" t="s">
        <v>87</v>
      </c>
      <c r="D11" s="8">
        <f t="shared" si="1"/>
        <v>5</v>
      </c>
      <c r="E11" s="8">
        <f t="shared" si="0"/>
        <v>5</v>
      </c>
      <c r="F11" s="9">
        <v>43654</v>
      </c>
      <c r="G11" s="9">
        <v>43658</v>
      </c>
      <c r="H11" s="11">
        <v>1100</v>
      </c>
      <c r="I11" s="9"/>
      <c r="J11" s="10" t="s">
        <v>89</v>
      </c>
      <c r="K11" s="9" t="s">
        <v>97</v>
      </c>
      <c r="L11" s="8" t="s">
        <v>6</v>
      </c>
      <c r="M11" s="8" t="s">
        <v>6</v>
      </c>
      <c r="N11" s="8" t="s">
        <v>19</v>
      </c>
    </row>
    <row r="12" spans="1:14" ht="24.95" customHeight="1" x14ac:dyDescent="0.25">
      <c r="A12" s="7" t="s">
        <v>85</v>
      </c>
      <c r="B12" s="7" t="s">
        <v>106</v>
      </c>
      <c r="C12" s="8" t="s">
        <v>87</v>
      </c>
      <c r="D12" s="8">
        <f t="shared" si="1"/>
        <v>5</v>
      </c>
      <c r="E12" s="8">
        <f t="shared" si="0"/>
        <v>5</v>
      </c>
      <c r="F12" s="9">
        <v>43647</v>
      </c>
      <c r="G12" s="9">
        <v>43651</v>
      </c>
      <c r="H12" s="11">
        <v>1150</v>
      </c>
      <c r="I12" s="9"/>
      <c r="J12" s="10" t="s">
        <v>93</v>
      </c>
      <c r="K12" s="9" t="s">
        <v>97</v>
      </c>
      <c r="L12" s="8" t="s">
        <v>6</v>
      </c>
      <c r="M12" s="8" t="s">
        <v>6</v>
      </c>
      <c r="N12" s="8" t="s">
        <v>18</v>
      </c>
    </row>
    <row r="13" spans="1:14" ht="24.95" customHeight="1" x14ac:dyDescent="0.25">
      <c r="A13" s="7" t="s">
        <v>85</v>
      </c>
      <c r="B13" s="7" t="s">
        <v>107</v>
      </c>
      <c r="C13" s="8" t="s">
        <v>87</v>
      </c>
      <c r="D13" s="8">
        <f t="shared" si="1"/>
        <v>5</v>
      </c>
      <c r="E13" s="8">
        <f t="shared" si="0"/>
        <v>5</v>
      </c>
      <c r="F13" s="9">
        <v>43654</v>
      </c>
      <c r="G13" s="9">
        <v>43658</v>
      </c>
      <c r="H13" s="11">
        <v>1150</v>
      </c>
      <c r="I13" s="9"/>
      <c r="J13" s="10" t="s">
        <v>93</v>
      </c>
      <c r="K13" s="9" t="s">
        <v>97</v>
      </c>
      <c r="L13" s="8" t="s">
        <v>6</v>
      </c>
      <c r="M13" s="8" t="s">
        <v>6</v>
      </c>
      <c r="N13" s="8" t="s">
        <v>19</v>
      </c>
    </row>
    <row r="14" spans="1:14" ht="24.95" customHeight="1" x14ac:dyDescent="0.25">
      <c r="A14" s="7" t="s">
        <v>85</v>
      </c>
      <c r="B14" s="7" t="s">
        <v>108</v>
      </c>
      <c r="C14" s="8" t="s">
        <v>87</v>
      </c>
      <c r="D14" s="8">
        <f t="shared" si="1"/>
        <v>5</v>
      </c>
      <c r="E14" s="8">
        <f t="shared" si="0"/>
        <v>5</v>
      </c>
      <c r="F14" s="9">
        <v>43654</v>
      </c>
      <c r="G14" s="9">
        <v>43658</v>
      </c>
      <c r="H14" s="11">
        <v>1150</v>
      </c>
      <c r="I14" s="9"/>
      <c r="J14" s="10" t="s">
        <v>93</v>
      </c>
      <c r="K14" s="9" t="s">
        <v>97</v>
      </c>
      <c r="L14" s="8" t="s">
        <v>6</v>
      </c>
      <c r="M14" s="8" t="s">
        <v>6</v>
      </c>
      <c r="N14" s="8" t="s">
        <v>19</v>
      </c>
    </row>
    <row r="15" spans="1:14" ht="24.95" customHeight="1" x14ac:dyDescent="0.25">
      <c r="A15" s="7" t="s">
        <v>85</v>
      </c>
      <c r="B15" s="7" t="s">
        <v>109</v>
      </c>
      <c r="C15" s="8" t="s">
        <v>87</v>
      </c>
      <c r="D15" s="8">
        <f t="shared" si="1"/>
        <v>5</v>
      </c>
      <c r="E15" s="8">
        <f t="shared" si="0"/>
        <v>5</v>
      </c>
      <c r="F15" s="9">
        <v>43661</v>
      </c>
      <c r="G15" s="9">
        <v>43665</v>
      </c>
      <c r="H15" s="11">
        <v>1150</v>
      </c>
      <c r="I15" s="9"/>
      <c r="J15" s="10" t="s">
        <v>93</v>
      </c>
      <c r="K15" s="9" t="s">
        <v>97</v>
      </c>
      <c r="L15" s="8" t="s">
        <v>6</v>
      </c>
      <c r="M15" s="8" t="s">
        <v>6</v>
      </c>
      <c r="N15" s="8" t="s">
        <v>19</v>
      </c>
    </row>
    <row r="16" spans="1:14" ht="24.95" customHeight="1" x14ac:dyDescent="0.25">
      <c r="A16" s="7" t="s">
        <v>85</v>
      </c>
      <c r="B16" s="7" t="s">
        <v>110</v>
      </c>
      <c r="C16" s="8" t="s">
        <v>87</v>
      </c>
      <c r="D16" s="8">
        <f t="shared" si="1"/>
        <v>5</v>
      </c>
      <c r="E16" s="8">
        <f t="shared" si="0"/>
        <v>5</v>
      </c>
      <c r="F16" s="9">
        <v>43647</v>
      </c>
      <c r="G16" s="9">
        <v>43651</v>
      </c>
      <c r="H16" s="11">
        <v>1150</v>
      </c>
      <c r="I16" s="9"/>
      <c r="J16" s="10" t="s">
        <v>93</v>
      </c>
      <c r="K16" s="9" t="s">
        <v>97</v>
      </c>
      <c r="L16" s="8" t="s">
        <v>6</v>
      </c>
      <c r="M16" s="8" t="s">
        <v>6</v>
      </c>
      <c r="N16" s="8" t="s">
        <v>18</v>
      </c>
    </row>
    <row r="17" spans="1:14" ht="24.95" customHeight="1" x14ac:dyDescent="0.25">
      <c r="A17" s="7" t="s">
        <v>85</v>
      </c>
      <c r="B17" s="7" t="s">
        <v>111</v>
      </c>
      <c r="C17" s="8" t="s">
        <v>87</v>
      </c>
      <c r="D17" s="8">
        <f t="shared" si="1"/>
        <v>5</v>
      </c>
      <c r="E17" s="8">
        <f t="shared" si="0"/>
        <v>5</v>
      </c>
      <c r="F17" s="9">
        <v>43647</v>
      </c>
      <c r="G17" s="9">
        <v>43651</v>
      </c>
      <c r="H17" s="11">
        <v>500</v>
      </c>
      <c r="I17" s="9"/>
      <c r="J17" s="10" t="s">
        <v>93</v>
      </c>
      <c r="K17" s="9" t="s">
        <v>97</v>
      </c>
      <c r="L17" s="8" t="s">
        <v>6</v>
      </c>
      <c r="M17" s="8" t="s">
        <v>6</v>
      </c>
      <c r="N17" s="8" t="s">
        <v>18</v>
      </c>
    </row>
    <row r="18" spans="1:14" ht="24.95" customHeight="1" x14ac:dyDescent="0.25">
      <c r="A18" s="7" t="s">
        <v>85</v>
      </c>
      <c r="B18" s="7" t="s">
        <v>112</v>
      </c>
      <c r="C18" s="8" t="s">
        <v>87</v>
      </c>
      <c r="D18" s="8">
        <f t="shared" si="1"/>
        <v>5</v>
      </c>
      <c r="E18" s="8">
        <f t="shared" si="0"/>
        <v>5</v>
      </c>
      <c r="F18" s="9">
        <v>43661</v>
      </c>
      <c r="G18" s="9">
        <v>43665</v>
      </c>
      <c r="H18" s="11">
        <v>1150</v>
      </c>
      <c r="I18" s="9"/>
      <c r="J18" s="10" t="s">
        <v>93</v>
      </c>
      <c r="K18" s="9" t="s">
        <v>97</v>
      </c>
      <c r="L18" s="8" t="s">
        <v>6</v>
      </c>
      <c r="M18" s="8" t="s">
        <v>6</v>
      </c>
      <c r="N18" s="8" t="s">
        <v>19</v>
      </c>
    </row>
    <row r="19" spans="1:14" ht="24.95" customHeight="1" x14ac:dyDescent="0.25">
      <c r="A19" s="7" t="s">
        <v>85</v>
      </c>
      <c r="B19" s="7" t="s">
        <v>113</v>
      </c>
      <c r="C19" s="8" t="s">
        <v>87</v>
      </c>
      <c r="D19" s="8">
        <f t="shared" si="1"/>
        <v>5</v>
      </c>
      <c r="E19" s="8">
        <f t="shared" si="0"/>
        <v>5</v>
      </c>
      <c r="F19" s="9">
        <v>43647</v>
      </c>
      <c r="G19" s="9">
        <v>43651</v>
      </c>
      <c r="H19" s="11">
        <v>1150</v>
      </c>
      <c r="I19" s="9"/>
      <c r="J19" s="10" t="s">
        <v>93</v>
      </c>
      <c r="K19" s="9" t="s">
        <v>97</v>
      </c>
      <c r="L19" s="8" t="s">
        <v>6</v>
      </c>
      <c r="M19" s="8" t="s">
        <v>6</v>
      </c>
      <c r="N19" s="8" t="s">
        <v>19</v>
      </c>
    </row>
    <row r="20" spans="1:14" ht="24.95" customHeight="1" x14ac:dyDescent="0.25">
      <c r="A20" s="7" t="s">
        <v>85</v>
      </c>
      <c r="B20" s="7" t="s">
        <v>114</v>
      </c>
      <c r="C20" s="8" t="s">
        <v>87</v>
      </c>
      <c r="D20" s="8">
        <f t="shared" si="1"/>
        <v>5</v>
      </c>
      <c r="E20" s="8">
        <f t="shared" si="0"/>
        <v>5</v>
      </c>
      <c r="F20" s="9">
        <v>43654</v>
      </c>
      <c r="G20" s="9">
        <v>43658</v>
      </c>
      <c r="H20" s="11">
        <v>2200</v>
      </c>
      <c r="I20" s="9"/>
      <c r="J20" s="10" t="s">
        <v>94</v>
      </c>
      <c r="K20" s="9" t="s">
        <v>97</v>
      </c>
      <c r="L20" s="8" t="s">
        <v>6</v>
      </c>
      <c r="M20" s="8" t="s">
        <v>6</v>
      </c>
      <c r="N20" s="8" t="s">
        <v>19</v>
      </c>
    </row>
    <row r="21" spans="1:14" ht="24.95" customHeight="1" x14ac:dyDescent="0.25">
      <c r="A21" s="7" t="s">
        <v>85</v>
      </c>
      <c r="B21" s="7" t="s">
        <v>115</v>
      </c>
      <c r="C21" s="8" t="s">
        <v>87</v>
      </c>
      <c r="D21" s="8">
        <f t="shared" si="1"/>
        <v>5</v>
      </c>
      <c r="E21" s="8">
        <f t="shared" si="0"/>
        <v>5</v>
      </c>
      <c r="F21" s="9">
        <v>43661</v>
      </c>
      <c r="G21" s="9">
        <v>43665</v>
      </c>
      <c r="H21" s="11">
        <v>2000</v>
      </c>
      <c r="I21" s="9"/>
      <c r="J21" s="10" t="s">
        <v>94</v>
      </c>
      <c r="K21" s="9" t="s">
        <v>97</v>
      </c>
      <c r="L21" s="8" t="s">
        <v>6</v>
      </c>
      <c r="M21" s="8" t="s">
        <v>6</v>
      </c>
      <c r="N21" s="8" t="s">
        <v>19</v>
      </c>
    </row>
    <row r="22" spans="1:14" ht="24.95" customHeight="1" x14ac:dyDescent="0.25">
      <c r="A22" s="7" t="s">
        <v>85</v>
      </c>
      <c r="B22" s="7" t="s">
        <v>116</v>
      </c>
      <c r="C22" s="8" t="s">
        <v>87</v>
      </c>
      <c r="D22" s="8">
        <f t="shared" si="1"/>
        <v>5</v>
      </c>
      <c r="E22" s="8">
        <f t="shared" si="0"/>
        <v>5</v>
      </c>
      <c r="F22" s="9">
        <v>43647</v>
      </c>
      <c r="G22" s="9">
        <v>43651</v>
      </c>
      <c r="H22" s="11">
        <v>2200</v>
      </c>
      <c r="I22" s="9"/>
      <c r="J22" s="10" t="s">
        <v>94</v>
      </c>
      <c r="K22" s="9" t="s">
        <v>97</v>
      </c>
      <c r="L22" s="8" t="s">
        <v>6</v>
      </c>
      <c r="M22" s="8" t="s">
        <v>6</v>
      </c>
      <c r="N22" s="8" t="s">
        <v>19</v>
      </c>
    </row>
    <row r="23" spans="1:14" ht="24.95" customHeight="1" x14ac:dyDescent="0.25">
      <c r="A23" s="17" t="s">
        <v>85</v>
      </c>
      <c r="B23" s="7" t="s">
        <v>86</v>
      </c>
      <c r="C23" s="8" t="s">
        <v>87</v>
      </c>
      <c r="D23" s="8">
        <f t="shared" si="1"/>
        <v>0</v>
      </c>
      <c r="E23" s="8">
        <f t="shared" si="0"/>
        <v>2</v>
      </c>
      <c r="F23" s="9">
        <v>43477</v>
      </c>
      <c r="G23" s="9">
        <v>43478</v>
      </c>
      <c r="H23" s="11">
        <v>1750</v>
      </c>
      <c r="I23" s="9">
        <v>43462</v>
      </c>
      <c r="J23" s="10" t="s">
        <v>88</v>
      </c>
      <c r="K23" s="9" t="s">
        <v>97</v>
      </c>
      <c r="L23" s="8" t="s">
        <v>38</v>
      </c>
      <c r="M23" s="8" t="s">
        <v>38</v>
      </c>
      <c r="N23" s="8" t="s">
        <v>19</v>
      </c>
    </row>
    <row r="24" spans="1:14" ht="24.95" customHeight="1" x14ac:dyDescent="0.25">
      <c r="A24" s="7" t="s">
        <v>85</v>
      </c>
      <c r="B24" s="7" t="s">
        <v>117</v>
      </c>
      <c r="C24" s="8" t="s">
        <v>87</v>
      </c>
      <c r="D24" s="8">
        <f t="shared" si="1"/>
        <v>5</v>
      </c>
      <c r="E24" s="8">
        <f t="shared" si="0"/>
        <v>5</v>
      </c>
      <c r="F24" s="9">
        <v>43654</v>
      </c>
      <c r="G24" s="9">
        <v>43658</v>
      </c>
      <c r="H24" s="11">
        <v>1050</v>
      </c>
      <c r="I24" s="9"/>
      <c r="J24" s="10" t="s">
        <v>96</v>
      </c>
      <c r="K24" s="9" t="s">
        <v>97</v>
      </c>
      <c r="L24" s="8" t="s">
        <v>6</v>
      </c>
      <c r="M24" s="8" t="s">
        <v>6</v>
      </c>
      <c r="N24" s="8" t="s">
        <v>19</v>
      </c>
    </row>
    <row r="25" spans="1:14" ht="24.95" customHeight="1" x14ac:dyDescent="0.25">
      <c r="A25" s="7" t="s">
        <v>85</v>
      </c>
      <c r="B25" s="7" t="s">
        <v>118</v>
      </c>
      <c r="C25" s="8" t="s">
        <v>87</v>
      </c>
      <c r="D25" s="8">
        <f t="shared" si="1"/>
        <v>5</v>
      </c>
      <c r="E25" s="8">
        <f t="shared" si="0"/>
        <v>5</v>
      </c>
      <c r="F25" s="9">
        <v>43654</v>
      </c>
      <c r="G25" s="9">
        <v>43658</v>
      </c>
      <c r="H25" s="11">
        <v>1050</v>
      </c>
      <c r="I25" s="9"/>
      <c r="J25" s="10" t="s">
        <v>96</v>
      </c>
      <c r="K25" s="9" t="s">
        <v>97</v>
      </c>
      <c r="L25" s="8" t="s">
        <v>6</v>
      </c>
      <c r="M25" s="8" t="s">
        <v>6</v>
      </c>
      <c r="N25" s="8" t="s">
        <v>19</v>
      </c>
    </row>
    <row r="26" spans="1:14" ht="24.95" customHeight="1" x14ac:dyDescent="0.25">
      <c r="A26" s="7" t="s">
        <v>85</v>
      </c>
      <c r="B26" s="7" t="s">
        <v>119</v>
      </c>
      <c r="C26" s="8" t="s">
        <v>87</v>
      </c>
      <c r="D26" s="8">
        <f t="shared" si="1"/>
        <v>5</v>
      </c>
      <c r="E26" s="8">
        <f t="shared" si="0"/>
        <v>5</v>
      </c>
      <c r="F26" s="9">
        <v>43654</v>
      </c>
      <c r="G26" s="9">
        <v>43658</v>
      </c>
      <c r="H26" s="11">
        <v>1050</v>
      </c>
      <c r="I26" s="9"/>
      <c r="J26" s="10" t="s">
        <v>96</v>
      </c>
      <c r="K26" s="9" t="s">
        <v>97</v>
      </c>
      <c r="L26" s="8" t="s">
        <v>6</v>
      </c>
      <c r="M26" s="8" t="s">
        <v>6</v>
      </c>
      <c r="N26" s="8" t="s">
        <v>19</v>
      </c>
    </row>
    <row r="27" spans="1:14" ht="24.95" customHeight="1" x14ac:dyDescent="0.25">
      <c r="A27" s="7" t="s">
        <v>85</v>
      </c>
      <c r="B27" s="7" t="s">
        <v>120</v>
      </c>
      <c r="C27" s="8" t="s">
        <v>87</v>
      </c>
      <c r="D27" s="8">
        <f t="shared" si="1"/>
        <v>5</v>
      </c>
      <c r="E27" s="8">
        <f t="shared" si="0"/>
        <v>5</v>
      </c>
      <c r="F27" s="9">
        <v>43647</v>
      </c>
      <c r="G27" s="9">
        <v>43651</v>
      </c>
      <c r="H27" s="11">
        <v>1050</v>
      </c>
      <c r="I27" s="9"/>
      <c r="J27" s="10" t="s">
        <v>95</v>
      </c>
      <c r="K27" s="9" t="s">
        <v>97</v>
      </c>
      <c r="L27" s="8" t="s">
        <v>6</v>
      </c>
      <c r="M27" s="8" t="s">
        <v>6</v>
      </c>
      <c r="N27" s="8" t="s">
        <v>18</v>
      </c>
    </row>
    <row r="28" spans="1:14" ht="24.95" customHeight="1" x14ac:dyDescent="0.25">
      <c r="A28" s="7" t="s">
        <v>85</v>
      </c>
      <c r="B28" s="7" t="s">
        <v>121</v>
      </c>
      <c r="C28" s="8" t="s">
        <v>87</v>
      </c>
      <c r="D28" s="8">
        <f t="shared" si="1"/>
        <v>5</v>
      </c>
      <c r="E28" s="8">
        <f t="shared" si="0"/>
        <v>5</v>
      </c>
      <c r="F28" s="9">
        <v>43647</v>
      </c>
      <c r="G28" s="9">
        <v>43651</v>
      </c>
      <c r="H28" s="11">
        <v>1050</v>
      </c>
      <c r="I28" s="9"/>
      <c r="J28" s="10" t="s">
        <v>95</v>
      </c>
      <c r="K28" s="9" t="s">
        <v>97</v>
      </c>
      <c r="L28" s="8" t="s">
        <v>6</v>
      </c>
      <c r="M28" s="8" t="s">
        <v>6</v>
      </c>
      <c r="N28" s="8" t="s">
        <v>19</v>
      </c>
    </row>
    <row r="29" spans="1:14" ht="24.95" customHeight="1" x14ac:dyDescent="0.25">
      <c r="A29" s="7" t="s">
        <v>85</v>
      </c>
      <c r="B29" s="7" t="s">
        <v>122</v>
      </c>
      <c r="C29" s="8" t="s">
        <v>87</v>
      </c>
      <c r="D29" s="8">
        <f t="shared" si="1"/>
        <v>5</v>
      </c>
      <c r="E29" s="8">
        <f t="shared" si="0"/>
        <v>5</v>
      </c>
      <c r="F29" s="9">
        <v>43647</v>
      </c>
      <c r="G29" s="9">
        <v>43651</v>
      </c>
      <c r="H29" s="11">
        <v>1050</v>
      </c>
      <c r="I29" s="9"/>
      <c r="J29" s="10" t="s">
        <v>95</v>
      </c>
      <c r="K29" s="9" t="s">
        <v>97</v>
      </c>
      <c r="L29" s="8" t="s">
        <v>6</v>
      </c>
      <c r="M29" s="8" t="s">
        <v>6</v>
      </c>
      <c r="N29" s="8" t="s">
        <v>18</v>
      </c>
    </row>
    <row r="30" spans="1:14" ht="24.95" customHeight="1" x14ac:dyDescent="0.25">
      <c r="A30" s="7" t="s">
        <v>85</v>
      </c>
      <c r="B30" s="7" t="s">
        <v>123</v>
      </c>
      <c r="C30" s="8" t="s">
        <v>87</v>
      </c>
      <c r="D30" s="8">
        <f t="shared" si="1"/>
        <v>5</v>
      </c>
      <c r="E30" s="8">
        <f t="shared" si="0"/>
        <v>5</v>
      </c>
      <c r="F30" s="9">
        <v>43647</v>
      </c>
      <c r="G30" s="9">
        <v>43651</v>
      </c>
      <c r="H30" s="11">
        <v>1250</v>
      </c>
      <c r="I30" s="9"/>
      <c r="J30" s="10" t="s">
        <v>91</v>
      </c>
      <c r="K30" s="9" t="s">
        <v>97</v>
      </c>
      <c r="L30" s="8" t="s">
        <v>6</v>
      </c>
      <c r="M30" s="8" t="s">
        <v>6</v>
      </c>
      <c r="N30" s="8" t="s">
        <v>18</v>
      </c>
    </row>
    <row r="31" spans="1:14" ht="24.95" customHeight="1" x14ac:dyDescent="0.25">
      <c r="A31" s="7" t="s">
        <v>85</v>
      </c>
      <c r="B31" s="7" t="s">
        <v>124</v>
      </c>
      <c r="C31" s="8" t="s">
        <v>87</v>
      </c>
      <c r="D31" s="8">
        <f t="shared" si="1"/>
        <v>5</v>
      </c>
      <c r="E31" s="8">
        <f t="shared" si="0"/>
        <v>5</v>
      </c>
      <c r="F31" s="9">
        <v>43654</v>
      </c>
      <c r="G31" s="9">
        <v>43658</v>
      </c>
      <c r="H31" s="11">
        <v>1250</v>
      </c>
      <c r="I31" s="9"/>
      <c r="J31" s="10" t="s">
        <v>91</v>
      </c>
      <c r="K31" s="9" t="s">
        <v>97</v>
      </c>
      <c r="L31" s="8" t="s">
        <v>6</v>
      </c>
      <c r="M31" s="8" t="s">
        <v>6</v>
      </c>
      <c r="N31" s="8" t="s">
        <v>18</v>
      </c>
    </row>
    <row r="32" spans="1:14" ht="24.95" customHeight="1" x14ac:dyDescent="0.25">
      <c r="A32" s="7" t="s">
        <v>85</v>
      </c>
      <c r="B32" s="7" t="s">
        <v>125</v>
      </c>
      <c r="C32" s="8" t="s">
        <v>87</v>
      </c>
      <c r="D32" s="8">
        <f t="shared" si="1"/>
        <v>5</v>
      </c>
      <c r="E32" s="8">
        <f t="shared" si="0"/>
        <v>5</v>
      </c>
      <c r="F32" s="9">
        <v>43647</v>
      </c>
      <c r="G32" s="9">
        <v>43651</v>
      </c>
      <c r="H32" s="11">
        <v>1250</v>
      </c>
      <c r="I32" s="9"/>
      <c r="J32" s="10" t="s">
        <v>91</v>
      </c>
      <c r="K32" s="9" t="s">
        <v>97</v>
      </c>
      <c r="L32" s="8" t="s">
        <v>6</v>
      </c>
      <c r="M32" s="8" t="s">
        <v>6</v>
      </c>
      <c r="N32" s="8" t="s">
        <v>18</v>
      </c>
    </row>
    <row r="33" spans="1:14" ht="24.95" customHeight="1" x14ac:dyDescent="0.25">
      <c r="A33" s="7" t="s">
        <v>85</v>
      </c>
      <c r="B33" s="7" t="s">
        <v>126</v>
      </c>
      <c r="C33" s="8" t="s">
        <v>87</v>
      </c>
      <c r="D33" s="8">
        <f t="shared" si="1"/>
        <v>5</v>
      </c>
      <c r="E33" s="8">
        <f t="shared" si="0"/>
        <v>5</v>
      </c>
      <c r="F33" s="9">
        <v>43654</v>
      </c>
      <c r="G33" s="9">
        <v>43658</v>
      </c>
      <c r="H33" s="11">
        <v>1250</v>
      </c>
      <c r="I33" s="9"/>
      <c r="J33" s="10" t="s">
        <v>91</v>
      </c>
      <c r="K33" s="9" t="s">
        <v>97</v>
      </c>
      <c r="L33" s="8" t="s">
        <v>6</v>
      </c>
      <c r="M33" s="8" t="s">
        <v>6</v>
      </c>
      <c r="N33" s="8" t="s">
        <v>19</v>
      </c>
    </row>
    <row r="34" spans="1:14" ht="24.95" customHeight="1" x14ac:dyDescent="0.25">
      <c r="A34" s="7" t="s">
        <v>85</v>
      </c>
      <c r="B34" s="7" t="s">
        <v>127</v>
      </c>
      <c r="C34" s="8" t="s">
        <v>87</v>
      </c>
      <c r="D34" s="8">
        <f t="shared" si="1"/>
        <v>5</v>
      </c>
      <c r="E34" s="8">
        <f t="shared" si="0"/>
        <v>5</v>
      </c>
      <c r="F34" s="9">
        <v>43661</v>
      </c>
      <c r="G34" s="9">
        <v>43665</v>
      </c>
      <c r="H34" s="11">
        <v>2125</v>
      </c>
      <c r="I34" s="9"/>
      <c r="J34" s="10" t="s">
        <v>91</v>
      </c>
      <c r="K34" s="9" t="s">
        <v>97</v>
      </c>
      <c r="L34" s="8" t="s">
        <v>6</v>
      </c>
      <c r="M34" s="8" t="s">
        <v>6</v>
      </c>
      <c r="N34" s="8" t="s">
        <v>19</v>
      </c>
    </row>
    <row r="35" spans="1:14" ht="24.95" customHeight="1" x14ac:dyDescent="0.25">
      <c r="A35" s="7" t="s">
        <v>85</v>
      </c>
      <c r="B35" s="7" t="s">
        <v>128</v>
      </c>
      <c r="C35" s="8" t="s">
        <v>87</v>
      </c>
      <c r="D35" s="8">
        <f t="shared" si="1"/>
        <v>5</v>
      </c>
      <c r="E35" s="8">
        <f t="shared" si="0"/>
        <v>5</v>
      </c>
      <c r="F35" s="9">
        <v>43654</v>
      </c>
      <c r="G35" s="9">
        <v>43658</v>
      </c>
      <c r="H35" s="11">
        <v>1250</v>
      </c>
      <c r="I35" s="9"/>
      <c r="J35" s="10" t="s">
        <v>91</v>
      </c>
      <c r="K35" s="9" t="s">
        <v>97</v>
      </c>
      <c r="L35" s="8" t="s">
        <v>6</v>
      </c>
      <c r="M35" s="8" t="s">
        <v>6</v>
      </c>
      <c r="N35" s="8" t="s">
        <v>19</v>
      </c>
    </row>
    <row r="36" spans="1:14" ht="24.95" customHeight="1" x14ac:dyDescent="0.25">
      <c r="A36" s="7" t="s">
        <v>85</v>
      </c>
      <c r="B36" s="7" t="s">
        <v>129</v>
      </c>
      <c r="C36" s="8" t="s">
        <v>87</v>
      </c>
      <c r="D36" s="8">
        <f t="shared" si="1"/>
        <v>5</v>
      </c>
      <c r="E36" s="8">
        <f t="shared" si="0"/>
        <v>5</v>
      </c>
      <c r="F36" s="9">
        <v>43654</v>
      </c>
      <c r="G36" s="9">
        <v>43658</v>
      </c>
      <c r="H36" s="11">
        <v>1250</v>
      </c>
      <c r="I36" s="9"/>
      <c r="J36" s="10" t="s">
        <v>92</v>
      </c>
      <c r="K36" s="9" t="s">
        <v>97</v>
      </c>
      <c r="L36" s="8" t="s">
        <v>6</v>
      </c>
      <c r="M36" s="8" t="s">
        <v>6</v>
      </c>
      <c r="N36" s="8" t="s">
        <v>19</v>
      </c>
    </row>
    <row r="37" spans="1:14" ht="24.95" customHeight="1" x14ac:dyDescent="0.25">
      <c r="A37" s="7" t="s">
        <v>85</v>
      </c>
      <c r="B37" s="7" t="s">
        <v>130</v>
      </c>
      <c r="C37" s="8" t="s">
        <v>87</v>
      </c>
      <c r="D37" s="8">
        <f t="shared" si="1"/>
        <v>5</v>
      </c>
      <c r="E37" s="8">
        <f t="shared" si="0"/>
        <v>5</v>
      </c>
      <c r="F37" s="9">
        <v>43654</v>
      </c>
      <c r="G37" s="9">
        <v>43658</v>
      </c>
      <c r="H37" s="11">
        <v>1250</v>
      </c>
      <c r="I37" s="9"/>
      <c r="J37" s="10" t="s">
        <v>92</v>
      </c>
      <c r="K37" s="9" t="s">
        <v>97</v>
      </c>
      <c r="L37" s="8" t="s">
        <v>6</v>
      </c>
      <c r="M37" s="8" t="s">
        <v>6</v>
      </c>
      <c r="N37" s="8" t="s">
        <v>19</v>
      </c>
    </row>
    <row r="38" spans="1:14" ht="24.95" customHeight="1" x14ac:dyDescent="0.25">
      <c r="A38" s="7" t="s">
        <v>85</v>
      </c>
      <c r="B38" s="7" t="s">
        <v>131</v>
      </c>
      <c r="C38" s="8" t="s">
        <v>87</v>
      </c>
      <c r="D38" s="8">
        <f t="shared" si="1"/>
        <v>5</v>
      </c>
      <c r="E38" s="8">
        <f t="shared" si="0"/>
        <v>5</v>
      </c>
      <c r="F38" s="9">
        <v>43647</v>
      </c>
      <c r="G38" s="9">
        <v>43651</v>
      </c>
      <c r="H38" s="11">
        <v>1250</v>
      </c>
      <c r="I38" s="9"/>
      <c r="J38" s="10" t="s">
        <v>92</v>
      </c>
      <c r="K38" s="9" t="s">
        <v>97</v>
      </c>
      <c r="L38" s="8" t="s">
        <v>6</v>
      </c>
      <c r="M38" s="8" t="s">
        <v>6</v>
      </c>
      <c r="N38" s="8" t="s">
        <v>18</v>
      </c>
    </row>
    <row r="39" spans="1:14" ht="24.95" customHeight="1" x14ac:dyDescent="0.25">
      <c r="A39" s="7" t="s">
        <v>85</v>
      </c>
      <c r="B39" s="7" t="s">
        <v>132</v>
      </c>
      <c r="C39" s="8" t="s">
        <v>87</v>
      </c>
      <c r="D39" s="8">
        <f t="shared" si="1"/>
        <v>5</v>
      </c>
      <c r="E39" s="8">
        <f t="shared" si="0"/>
        <v>5</v>
      </c>
      <c r="F39" s="9">
        <v>43647</v>
      </c>
      <c r="G39" s="9">
        <v>43651</v>
      </c>
      <c r="H39" s="11">
        <v>1250</v>
      </c>
      <c r="I39" s="9"/>
      <c r="J39" s="10" t="s">
        <v>92</v>
      </c>
      <c r="K39" s="9" t="s">
        <v>97</v>
      </c>
      <c r="L39" s="8" t="s">
        <v>6</v>
      </c>
      <c r="M39" s="8" t="s">
        <v>6</v>
      </c>
      <c r="N39" s="8" t="s">
        <v>18</v>
      </c>
    </row>
    <row r="40" spans="1:14" ht="24.95" customHeight="1" x14ac:dyDescent="0.25">
      <c r="A40" s="7" t="s">
        <v>85</v>
      </c>
      <c r="B40" s="7" t="s">
        <v>133</v>
      </c>
      <c r="C40" s="8" t="s">
        <v>87</v>
      </c>
      <c r="D40" s="8">
        <f t="shared" si="1"/>
        <v>5</v>
      </c>
      <c r="E40" s="8">
        <f t="shared" si="0"/>
        <v>5</v>
      </c>
      <c r="F40" s="9">
        <v>43654</v>
      </c>
      <c r="G40" s="9">
        <v>43658</v>
      </c>
      <c r="H40" s="11">
        <v>1250</v>
      </c>
      <c r="I40" s="9"/>
      <c r="J40" s="10" t="s">
        <v>92</v>
      </c>
      <c r="K40" s="9" t="s">
        <v>97</v>
      </c>
      <c r="L40" s="8" t="s">
        <v>6</v>
      </c>
      <c r="M40" s="8" t="s">
        <v>6</v>
      </c>
      <c r="N40" s="8" t="s">
        <v>18</v>
      </c>
    </row>
    <row r="41" spans="1:14" ht="24.95" customHeight="1" x14ac:dyDescent="0.25">
      <c r="A41" s="7" t="s">
        <v>85</v>
      </c>
      <c r="B41" s="7" t="s">
        <v>134</v>
      </c>
      <c r="C41" s="8" t="s">
        <v>87</v>
      </c>
      <c r="D41" s="8">
        <f t="shared" si="1"/>
        <v>5</v>
      </c>
      <c r="E41" s="8">
        <f t="shared" si="0"/>
        <v>5</v>
      </c>
      <c r="F41" s="9">
        <v>43647</v>
      </c>
      <c r="G41" s="9">
        <v>43651</v>
      </c>
      <c r="H41" s="11">
        <v>1250</v>
      </c>
      <c r="I41" s="9"/>
      <c r="J41" s="10" t="s">
        <v>92</v>
      </c>
      <c r="K41" s="9" t="s">
        <v>97</v>
      </c>
      <c r="L41" s="8" t="s">
        <v>6</v>
      </c>
      <c r="M41" s="8" t="s">
        <v>6</v>
      </c>
      <c r="N41" s="8" t="s">
        <v>19</v>
      </c>
    </row>
    <row r="42" spans="1:14" ht="24.95" customHeight="1" x14ac:dyDescent="0.25">
      <c r="A42" s="7" t="s">
        <v>22</v>
      </c>
      <c r="B42" s="12" t="s">
        <v>39</v>
      </c>
      <c r="C42" s="13" t="s">
        <v>21</v>
      </c>
      <c r="D42" s="13">
        <f t="shared" si="1"/>
        <v>5</v>
      </c>
      <c r="E42" s="13">
        <f t="shared" si="0"/>
        <v>5</v>
      </c>
      <c r="F42" s="14">
        <v>43556</v>
      </c>
      <c r="G42" s="14">
        <v>43560</v>
      </c>
      <c r="H42" s="14" t="s">
        <v>12</v>
      </c>
      <c r="I42" s="14"/>
      <c r="J42" s="15" t="s">
        <v>37</v>
      </c>
      <c r="K42" s="9" t="s">
        <v>97</v>
      </c>
      <c r="L42" s="13" t="s">
        <v>38</v>
      </c>
      <c r="M42" s="13" t="s">
        <v>6</v>
      </c>
      <c r="N42" s="8" t="s">
        <v>19</v>
      </c>
    </row>
    <row r="43" spans="1:14" ht="24.95" customHeight="1" x14ac:dyDescent="0.25">
      <c r="A43" s="7" t="s">
        <v>22</v>
      </c>
      <c r="B43" s="7" t="s">
        <v>40</v>
      </c>
      <c r="C43" s="8" t="s">
        <v>21</v>
      </c>
      <c r="D43" s="8">
        <f t="shared" si="1"/>
        <v>3</v>
      </c>
      <c r="E43" s="8">
        <f t="shared" si="0"/>
        <v>3</v>
      </c>
      <c r="F43" s="9">
        <v>43494</v>
      </c>
      <c r="G43" s="9">
        <v>43496</v>
      </c>
      <c r="H43" s="9" t="s">
        <v>12</v>
      </c>
      <c r="I43" s="9">
        <v>43446</v>
      </c>
      <c r="J43" s="10" t="s">
        <v>42</v>
      </c>
      <c r="K43" s="9"/>
      <c r="L43" s="8" t="s">
        <v>38</v>
      </c>
      <c r="M43" s="8" t="s">
        <v>6</v>
      </c>
      <c r="N43" s="8" t="s">
        <v>19</v>
      </c>
    </row>
    <row r="44" spans="1:14" ht="24.95" customHeight="1" x14ac:dyDescent="0.25">
      <c r="A44" s="7" t="s">
        <v>22</v>
      </c>
      <c r="B44" s="7" t="s">
        <v>41</v>
      </c>
      <c r="C44" s="8" t="s">
        <v>21</v>
      </c>
      <c r="D44" s="8">
        <f t="shared" si="1"/>
        <v>3</v>
      </c>
      <c r="E44" s="8">
        <f t="shared" si="0"/>
        <v>3</v>
      </c>
      <c r="F44" s="9">
        <v>43514</v>
      </c>
      <c r="G44" s="9">
        <v>43516</v>
      </c>
      <c r="H44" s="9" t="s">
        <v>12</v>
      </c>
      <c r="I44" s="9">
        <v>43118</v>
      </c>
      <c r="J44" s="10" t="s">
        <v>43</v>
      </c>
      <c r="K44" s="9"/>
      <c r="L44" s="8" t="s">
        <v>38</v>
      </c>
      <c r="M44" s="8" t="s">
        <v>6</v>
      </c>
      <c r="N44" s="8" t="s">
        <v>19</v>
      </c>
    </row>
    <row r="45" spans="1:14" ht="24.95" customHeight="1" x14ac:dyDescent="0.25">
      <c r="A45" s="7" t="s">
        <v>22</v>
      </c>
      <c r="B45" s="7" t="s">
        <v>61</v>
      </c>
      <c r="C45" s="8" t="s">
        <v>21</v>
      </c>
      <c r="D45" s="8">
        <f t="shared" si="1"/>
        <v>3</v>
      </c>
      <c r="E45" s="8">
        <f t="shared" si="0"/>
        <v>3</v>
      </c>
      <c r="F45" s="9">
        <v>43507</v>
      </c>
      <c r="G45" s="9">
        <v>43509</v>
      </c>
      <c r="H45" s="9" t="s">
        <v>12</v>
      </c>
      <c r="I45" s="9"/>
      <c r="J45" s="10" t="s">
        <v>60</v>
      </c>
      <c r="K45" s="9"/>
      <c r="L45" s="8" t="s">
        <v>38</v>
      </c>
      <c r="M45" s="8" t="s">
        <v>6</v>
      </c>
      <c r="N45" s="8" t="s">
        <v>19</v>
      </c>
    </row>
    <row r="46" spans="1:14" ht="24.95" customHeight="1" x14ac:dyDescent="0.25">
      <c r="A46" s="7" t="s">
        <v>22</v>
      </c>
      <c r="B46" s="7" t="s">
        <v>63</v>
      </c>
      <c r="C46" s="8" t="s">
        <v>21</v>
      </c>
      <c r="D46" s="8">
        <f t="shared" si="1"/>
        <v>3</v>
      </c>
      <c r="E46" s="8">
        <f t="shared" si="0"/>
        <v>3</v>
      </c>
      <c r="F46" s="9">
        <v>43535</v>
      </c>
      <c r="G46" s="9">
        <v>43537</v>
      </c>
      <c r="H46" s="9" t="s">
        <v>12</v>
      </c>
      <c r="I46" s="9"/>
      <c r="J46" s="10" t="s">
        <v>62</v>
      </c>
      <c r="K46" s="9"/>
      <c r="L46" s="8" t="s">
        <v>38</v>
      </c>
      <c r="M46" s="8" t="s">
        <v>6</v>
      </c>
      <c r="N46" s="8" t="s">
        <v>6</v>
      </c>
    </row>
    <row r="47" spans="1:14" ht="32.25" customHeight="1" x14ac:dyDescent="0.25">
      <c r="A47" s="7" t="s">
        <v>26</v>
      </c>
      <c r="B47" s="7" t="s">
        <v>135</v>
      </c>
      <c r="C47" s="8" t="s">
        <v>168</v>
      </c>
      <c r="D47" s="8">
        <v>1</v>
      </c>
      <c r="E47" s="8">
        <v>2</v>
      </c>
      <c r="F47" s="9">
        <v>43518</v>
      </c>
      <c r="G47" s="9">
        <v>43519</v>
      </c>
      <c r="H47" s="11">
        <v>420</v>
      </c>
      <c r="I47" s="9">
        <v>43451</v>
      </c>
      <c r="J47" s="10" t="s">
        <v>44</v>
      </c>
      <c r="K47" s="9" t="s">
        <v>47</v>
      </c>
      <c r="L47" s="8" t="s">
        <v>6</v>
      </c>
      <c r="M47" s="8" t="s">
        <v>6</v>
      </c>
      <c r="N47" s="8" t="s">
        <v>19</v>
      </c>
    </row>
    <row r="48" spans="1:14" ht="28.5" customHeight="1" x14ac:dyDescent="0.25">
      <c r="A48" s="7" t="s">
        <v>26</v>
      </c>
      <c r="B48" s="7" t="s">
        <v>136</v>
      </c>
      <c r="C48" s="8" t="s">
        <v>168</v>
      </c>
      <c r="D48" s="8">
        <v>1</v>
      </c>
      <c r="E48" s="8">
        <v>2</v>
      </c>
      <c r="F48" s="9">
        <v>43518</v>
      </c>
      <c r="G48" s="9">
        <v>43519</v>
      </c>
      <c r="H48" s="11">
        <v>420</v>
      </c>
      <c r="I48" s="9">
        <v>43451</v>
      </c>
      <c r="J48" s="10" t="s">
        <v>46</v>
      </c>
      <c r="K48" s="9" t="s">
        <v>45</v>
      </c>
      <c r="L48" s="8" t="s">
        <v>6</v>
      </c>
      <c r="M48" s="8" t="s">
        <v>6</v>
      </c>
      <c r="N48" s="8" t="s">
        <v>18</v>
      </c>
    </row>
    <row r="49" spans="1:14" ht="24" customHeight="1" x14ac:dyDescent="0.25">
      <c r="A49" s="7" t="s">
        <v>26</v>
      </c>
      <c r="B49" s="7" t="s">
        <v>137</v>
      </c>
      <c r="C49" s="8" t="s">
        <v>168</v>
      </c>
      <c r="D49" s="8">
        <v>5</v>
      </c>
      <c r="E49" s="8">
        <v>5</v>
      </c>
      <c r="F49" s="9">
        <v>43521</v>
      </c>
      <c r="G49" s="9">
        <v>43525</v>
      </c>
      <c r="H49" s="11">
        <v>895</v>
      </c>
      <c r="I49" s="9">
        <v>43451</v>
      </c>
      <c r="J49" s="10" t="s">
        <v>49</v>
      </c>
      <c r="K49" s="9"/>
      <c r="L49" s="8" t="s">
        <v>6</v>
      </c>
      <c r="M49" s="8" t="s">
        <v>6</v>
      </c>
      <c r="N49" s="8" t="s">
        <v>19</v>
      </c>
    </row>
    <row r="50" spans="1:14" ht="24" customHeight="1" x14ac:dyDescent="0.25">
      <c r="A50" s="7" t="s">
        <v>26</v>
      </c>
      <c r="B50" s="7" t="s">
        <v>138</v>
      </c>
      <c r="C50" s="8" t="s">
        <v>168</v>
      </c>
      <c r="D50" s="8">
        <v>5</v>
      </c>
      <c r="E50" s="8">
        <v>5</v>
      </c>
      <c r="F50" s="9">
        <v>43521</v>
      </c>
      <c r="G50" s="9">
        <v>43525</v>
      </c>
      <c r="H50" s="11">
        <v>895</v>
      </c>
      <c r="I50" s="9">
        <v>43451</v>
      </c>
      <c r="J50" s="10" t="s">
        <v>50</v>
      </c>
      <c r="K50" s="9"/>
      <c r="L50" s="8" t="s">
        <v>6</v>
      </c>
      <c r="M50" s="8" t="s">
        <v>6</v>
      </c>
      <c r="N50" s="8" t="s">
        <v>19</v>
      </c>
    </row>
    <row r="51" spans="1:14" ht="31.5" customHeight="1" x14ac:dyDescent="0.25">
      <c r="A51" s="7" t="s">
        <v>26</v>
      </c>
      <c r="B51" s="7" t="s">
        <v>139</v>
      </c>
      <c r="C51" s="8" t="s">
        <v>168</v>
      </c>
      <c r="D51" s="8">
        <v>5</v>
      </c>
      <c r="E51" s="8">
        <v>5</v>
      </c>
      <c r="F51" s="9">
        <v>43521</v>
      </c>
      <c r="G51" s="9">
        <v>43525</v>
      </c>
      <c r="H51" s="11">
        <v>895</v>
      </c>
      <c r="I51" s="9">
        <v>43451</v>
      </c>
      <c r="J51" s="10" t="s">
        <v>51</v>
      </c>
      <c r="K51" s="9"/>
      <c r="L51" s="8" t="s">
        <v>6</v>
      </c>
      <c r="M51" s="8" t="s">
        <v>6</v>
      </c>
      <c r="N51" s="8" t="s">
        <v>19</v>
      </c>
    </row>
    <row r="52" spans="1:14" ht="30.75" customHeight="1" x14ac:dyDescent="0.25">
      <c r="A52" s="7" t="s">
        <v>26</v>
      </c>
      <c r="B52" s="7" t="s">
        <v>140</v>
      </c>
      <c r="C52" s="8" t="s">
        <v>168</v>
      </c>
      <c r="D52" s="8">
        <v>5</v>
      </c>
      <c r="E52" s="8">
        <v>5</v>
      </c>
      <c r="F52" s="9">
        <v>43521</v>
      </c>
      <c r="G52" s="9">
        <v>43525</v>
      </c>
      <c r="H52" s="11">
        <v>895</v>
      </c>
      <c r="I52" s="9">
        <v>43451</v>
      </c>
      <c r="J52" s="10" t="s">
        <v>52</v>
      </c>
      <c r="K52" s="9"/>
      <c r="L52" s="8" t="s">
        <v>6</v>
      </c>
      <c r="M52" s="8" t="s">
        <v>6</v>
      </c>
      <c r="N52" s="8" t="s">
        <v>19</v>
      </c>
    </row>
    <row r="53" spans="1:14" ht="24" customHeight="1" x14ac:dyDescent="0.25">
      <c r="A53" s="7" t="s">
        <v>26</v>
      </c>
      <c r="B53" s="7" t="s">
        <v>141</v>
      </c>
      <c r="C53" s="8" t="s">
        <v>168</v>
      </c>
      <c r="D53" s="8">
        <v>5</v>
      </c>
      <c r="E53" s="8">
        <v>5</v>
      </c>
      <c r="F53" s="9">
        <v>43521</v>
      </c>
      <c r="G53" s="9">
        <v>43525</v>
      </c>
      <c r="H53" s="11">
        <v>895</v>
      </c>
      <c r="I53" s="9">
        <v>43451</v>
      </c>
      <c r="J53" s="10" t="s">
        <v>53</v>
      </c>
      <c r="K53" s="9"/>
      <c r="L53" s="8" t="s">
        <v>6</v>
      </c>
      <c r="M53" s="8" t="s">
        <v>6</v>
      </c>
      <c r="N53" s="8" t="s">
        <v>19</v>
      </c>
    </row>
    <row r="54" spans="1:14" ht="24" customHeight="1" x14ac:dyDescent="0.25">
      <c r="A54" s="7" t="s">
        <v>26</v>
      </c>
      <c r="B54" s="7" t="s">
        <v>142</v>
      </c>
      <c r="C54" s="8" t="s">
        <v>168</v>
      </c>
      <c r="D54" s="8">
        <v>5</v>
      </c>
      <c r="E54" s="8">
        <v>5</v>
      </c>
      <c r="F54" s="9">
        <v>43521</v>
      </c>
      <c r="G54" s="9">
        <v>43525</v>
      </c>
      <c r="H54" s="11">
        <v>895</v>
      </c>
      <c r="I54" s="9">
        <v>43451</v>
      </c>
      <c r="J54" s="10" t="s">
        <v>54</v>
      </c>
      <c r="K54" s="9"/>
      <c r="L54" s="8" t="s">
        <v>6</v>
      </c>
      <c r="M54" s="8" t="s">
        <v>6</v>
      </c>
      <c r="N54" s="8" t="s">
        <v>19</v>
      </c>
    </row>
    <row r="55" spans="1:14" ht="24" customHeight="1" x14ac:dyDescent="0.25">
      <c r="A55" s="7" t="s">
        <v>26</v>
      </c>
      <c r="B55" s="7" t="s">
        <v>143</v>
      </c>
      <c r="C55" s="8" t="s">
        <v>168</v>
      </c>
      <c r="D55" s="8">
        <v>5</v>
      </c>
      <c r="E55" s="8">
        <v>5</v>
      </c>
      <c r="F55" s="9">
        <v>43521</v>
      </c>
      <c r="G55" s="9">
        <v>43525</v>
      </c>
      <c r="H55" s="11">
        <v>895</v>
      </c>
      <c r="I55" s="9">
        <v>43451</v>
      </c>
      <c r="J55" s="10" t="s">
        <v>55</v>
      </c>
      <c r="K55" s="9"/>
      <c r="L55" s="8" t="s">
        <v>6</v>
      </c>
      <c r="M55" s="8" t="s">
        <v>6</v>
      </c>
      <c r="N55" s="8" t="s">
        <v>19</v>
      </c>
    </row>
    <row r="56" spans="1:14" ht="28.5" customHeight="1" x14ac:dyDescent="0.25">
      <c r="A56" s="7" t="s">
        <v>26</v>
      </c>
      <c r="B56" s="7" t="s">
        <v>144</v>
      </c>
      <c r="C56" s="8" t="s">
        <v>168</v>
      </c>
      <c r="D56" s="8">
        <v>5</v>
      </c>
      <c r="E56" s="8">
        <v>5</v>
      </c>
      <c r="F56" s="9">
        <v>43521</v>
      </c>
      <c r="G56" s="9">
        <v>43525</v>
      </c>
      <c r="H56" s="11">
        <v>895</v>
      </c>
      <c r="I56" s="9">
        <v>43451</v>
      </c>
      <c r="J56" s="10" t="s">
        <v>56</v>
      </c>
      <c r="K56" s="9"/>
      <c r="L56" s="8" t="s">
        <v>6</v>
      </c>
      <c r="M56" s="8" t="s">
        <v>6</v>
      </c>
      <c r="N56" s="8" t="s">
        <v>19</v>
      </c>
    </row>
    <row r="57" spans="1:14" ht="28.5" customHeight="1" x14ac:dyDescent="0.25">
      <c r="A57" s="7" t="s">
        <v>26</v>
      </c>
      <c r="B57" s="7" t="s">
        <v>145</v>
      </c>
      <c r="C57" s="8" t="s">
        <v>168</v>
      </c>
      <c r="D57" s="8">
        <v>5</v>
      </c>
      <c r="E57" s="8">
        <v>5</v>
      </c>
      <c r="F57" s="9">
        <v>43521</v>
      </c>
      <c r="G57" s="9">
        <v>43525</v>
      </c>
      <c r="H57" s="11">
        <v>895</v>
      </c>
      <c r="I57" s="9">
        <v>43451</v>
      </c>
      <c r="J57" s="10" t="s">
        <v>57</v>
      </c>
      <c r="K57" s="9"/>
      <c r="L57" s="8" t="s">
        <v>6</v>
      </c>
      <c r="M57" s="8" t="s">
        <v>6</v>
      </c>
      <c r="N57" s="8" t="s">
        <v>19</v>
      </c>
    </row>
    <row r="58" spans="1:14" ht="28.5" customHeight="1" x14ac:dyDescent="0.25">
      <c r="A58" s="7" t="s">
        <v>26</v>
      </c>
      <c r="B58" s="7" t="s">
        <v>146</v>
      </c>
      <c r="C58" s="8" t="s">
        <v>168</v>
      </c>
      <c r="D58" s="8">
        <v>1</v>
      </c>
      <c r="E58" s="8">
        <v>2</v>
      </c>
      <c r="F58" s="9">
        <v>43518</v>
      </c>
      <c r="G58" s="9">
        <v>43519</v>
      </c>
      <c r="H58" s="11">
        <v>420</v>
      </c>
      <c r="I58" s="9">
        <v>43451</v>
      </c>
      <c r="J58" s="10" t="s">
        <v>64</v>
      </c>
      <c r="K58" s="9"/>
      <c r="L58" s="8" t="s">
        <v>6</v>
      </c>
      <c r="M58" s="8" t="s">
        <v>6</v>
      </c>
      <c r="N58" s="8" t="s">
        <v>18</v>
      </c>
    </row>
    <row r="59" spans="1:14" ht="28.5" customHeight="1" x14ac:dyDescent="0.25">
      <c r="A59" s="7" t="s">
        <v>26</v>
      </c>
      <c r="B59" s="7" t="s">
        <v>147</v>
      </c>
      <c r="C59" s="8" t="s">
        <v>168</v>
      </c>
      <c r="D59" s="8">
        <v>1</v>
      </c>
      <c r="E59" s="8">
        <v>2</v>
      </c>
      <c r="F59" s="9">
        <v>43518</v>
      </c>
      <c r="G59" s="9">
        <v>43519</v>
      </c>
      <c r="H59" s="11">
        <v>420</v>
      </c>
      <c r="I59" s="9">
        <v>43451</v>
      </c>
      <c r="J59" s="10" t="s">
        <v>65</v>
      </c>
      <c r="K59" s="9"/>
      <c r="L59" s="8" t="s">
        <v>6</v>
      </c>
      <c r="M59" s="8" t="s">
        <v>6</v>
      </c>
      <c r="N59" s="8" t="s">
        <v>18</v>
      </c>
    </row>
    <row r="60" spans="1:14" ht="28.5" customHeight="1" x14ac:dyDescent="0.25">
      <c r="A60" s="7" t="s">
        <v>26</v>
      </c>
      <c r="B60" s="7" t="s">
        <v>148</v>
      </c>
      <c r="C60" s="8" t="s">
        <v>168</v>
      </c>
      <c r="D60" s="8">
        <v>1</v>
      </c>
      <c r="E60" s="8">
        <v>2</v>
      </c>
      <c r="F60" s="9">
        <v>43518</v>
      </c>
      <c r="G60" s="9">
        <v>43519</v>
      </c>
      <c r="H60" s="11">
        <v>420</v>
      </c>
      <c r="I60" s="9">
        <v>43451</v>
      </c>
      <c r="J60" s="10" t="s">
        <v>66</v>
      </c>
      <c r="K60" s="9"/>
      <c r="L60" s="8" t="s">
        <v>6</v>
      </c>
      <c r="M60" s="8" t="s">
        <v>6</v>
      </c>
      <c r="N60" s="8" t="s">
        <v>18</v>
      </c>
    </row>
    <row r="61" spans="1:14" ht="28.5" customHeight="1" x14ac:dyDescent="0.25">
      <c r="A61" s="7" t="s">
        <v>26</v>
      </c>
      <c r="B61" s="7" t="s">
        <v>149</v>
      </c>
      <c r="C61" s="8" t="s">
        <v>168</v>
      </c>
      <c r="D61" s="8">
        <v>1</v>
      </c>
      <c r="E61" s="8">
        <v>2</v>
      </c>
      <c r="F61" s="9">
        <v>43518</v>
      </c>
      <c r="G61" s="9">
        <v>43519</v>
      </c>
      <c r="H61" s="11">
        <v>420</v>
      </c>
      <c r="I61" s="9">
        <v>43451</v>
      </c>
      <c r="J61" s="10" t="s">
        <v>67</v>
      </c>
      <c r="K61" s="9"/>
      <c r="L61" s="8" t="s">
        <v>6</v>
      </c>
      <c r="M61" s="8" t="s">
        <v>6</v>
      </c>
      <c r="N61" s="8" t="s">
        <v>19</v>
      </c>
    </row>
    <row r="62" spans="1:14" ht="28.5" customHeight="1" x14ac:dyDescent="0.25">
      <c r="A62" s="7" t="s">
        <v>26</v>
      </c>
      <c r="B62" s="7" t="s">
        <v>150</v>
      </c>
      <c r="C62" s="8" t="s">
        <v>168</v>
      </c>
      <c r="D62" s="8">
        <v>1</v>
      </c>
      <c r="E62" s="8">
        <v>2</v>
      </c>
      <c r="F62" s="9">
        <v>43518</v>
      </c>
      <c r="G62" s="9">
        <v>43519</v>
      </c>
      <c r="H62" s="11">
        <v>420</v>
      </c>
      <c r="I62" s="9">
        <v>43451</v>
      </c>
      <c r="J62" s="10" t="s">
        <v>68</v>
      </c>
      <c r="K62" s="9"/>
      <c r="L62" s="8" t="s">
        <v>6</v>
      </c>
      <c r="M62" s="8" t="s">
        <v>6</v>
      </c>
      <c r="N62" s="8" t="s">
        <v>19</v>
      </c>
    </row>
    <row r="63" spans="1:14" ht="28.5" customHeight="1" x14ac:dyDescent="0.25">
      <c r="A63" s="7" t="s">
        <v>26</v>
      </c>
      <c r="B63" s="7" t="s">
        <v>151</v>
      </c>
      <c r="C63" s="8" t="s">
        <v>168</v>
      </c>
      <c r="D63" s="8">
        <v>5</v>
      </c>
      <c r="E63" s="8">
        <v>5</v>
      </c>
      <c r="F63" s="9">
        <v>43521</v>
      </c>
      <c r="G63" s="9">
        <v>43525</v>
      </c>
      <c r="H63" s="11">
        <v>895</v>
      </c>
      <c r="I63" s="9">
        <v>43451</v>
      </c>
      <c r="J63" s="10" t="s">
        <v>48</v>
      </c>
      <c r="K63" s="9"/>
      <c r="L63" s="8" t="s">
        <v>6</v>
      </c>
      <c r="M63" s="8" t="s">
        <v>6</v>
      </c>
      <c r="N63" s="8" t="s">
        <v>19</v>
      </c>
    </row>
    <row r="64" spans="1:14" ht="28.5" customHeight="1" x14ac:dyDescent="0.25">
      <c r="A64" s="7" t="s">
        <v>26</v>
      </c>
      <c r="B64" s="7" t="s">
        <v>152</v>
      </c>
      <c r="C64" s="8" t="s">
        <v>168</v>
      </c>
      <c r="D64" s="8">
        <v>5</v>
      </c>
      <c r="E64" s="8">
        <v>5</v>
      </c>
      <c r="F64" s="9">
        <v>43521</v>
      </c>
      <c r="G64" s="9">
        <v>43525</v>
      </c>
      <c r="H64" s="11">
        <v>895</v>
      </c>
      <c r="I64" s="9">
        <v>43451</v>
      </c>
      <c r="J64" s="10" t="s">
        <v>69</v>
      </c>
      <c r="K64" s="9"/>
      <c r="L64" s="8" t="s">
        <v>6</v>
      </c>
      <c r="M64" s="8" t="s">
        <v>6</v>
      </c>
      <c r="N64" s="8" t="s">
        <v>19</v>
      </c>
    </row>
    <row r="65" spans="1:14" ht="28.5" customHeight="1" x14ac:dyDescent="0.25">
      <c r="A65" s="7" t="s">
        <v>26</v>
      </c>
      <c r="B65" s="7" t="s">
        <v>153</v>
      </c>
      <c r="C65" s="8" t="s">
        <v>168</v>
      </c>
      <c r="D65" s="8">
        <v>5</v>
      </c>
      <c r="E65" s="8">
        <v>5</v>
      </c>
      <c r="F65" s="9">
        <v>43521</v>
      </c>
      <c r="G65" s="9">
        <v>43525</v>
      </c>
      <c r="H65" s="11">
        <v>895</v>
      </c>
      <c r="I65" s="9">
        <v>43451</v>
      </c>
      <c r="J65" s="10" t="s">
        <v>70</v>
      </c>
      <c r="K65" s="9"/>
      <c r="L65" s="8" t="s">
        <v>6</v>
      </c>
      <c r="M65" s="8" t="s">
        <v>6</v>
      </c>
      <c r="N65" s="8" t="s">
        <v>19</v>
      </c>
    </row>
    <row r="66" spans="1:14" ht="28.5" customHeight="1" x14ac:dyDescent="0.25">
      <c r="A66" s="7" t="s">
        <v>26</v>
      </c>
      <c r="B66" s="7" t="s">
        <v>154</v>
      </c>
      <c r="C66" s="8" t="s">
        <v>168</v>
      </c>
      <c r="D66" s="8">
        <v>5</v>
      </c>
      <c r="E66" s="8">
        <v>5</v>
      </c>
      <c r="F66" s="9">
        <v>43521</v>
      </c>
      <c r="G66" s="9">
        <v>43525</v>
      </c>
      <c r="H66" s="11">
        <v>895</v>
      </c>
      <c r="I66" s="9">
        <v>43451</v>
      </c>
      <c r="J66" s="10" t="s">
        <v>71</v>
      </c>
      <c r="K66" s="9"/>
      <c r="L66" s="8" t="s">
        <v>6</v>
      </c>
      <c r="M66" s="8" t="s">
        <v>6</v>
      </c>
      <c r="N66" s="8" t="s">
        <v>19</v>
      </c>
    </row>
    <row r="67" spans="1:14" ht="28.5" customHeight="1" x14ac:dyDescent="0.25">
      <c r="A67" s="7" t="s">
        <v>26</v>
      </c>
      <c r="B67" s="7" t="s">
        <v>155</v>
      </c>
      <c r="C67" s="8" t="s">
        <v>168</v>
      </c>
      <c r="D67" s="8">
        <v>5</v>
      </c>
      <c r="E67" s="8">
        <v>5</v>
      </c>
      <c r="F67" s="9">
        <v>43521</v>
      </c>
      <c r="G67" s="9">
        <v>43525</v>
      </c>
      <c r="H67" s="11">
        <v>895</v>
      </c>
      <c r="I67" s="9">
        <v>43451</v>
      </c>
      <c r="J67" s="10" t="s">
        <v>72</v>
      </c>
      <c r="K67" s="9"/>
      <c r="L67" s="8" t="s">
        <v>6</v>
      </c>
      <c r="M67" s="8" t="s">
        <v>6</v>
      </c>
      <c r="N67" s="8" t="s">
        <v>19</v>
      </c>
    </row>
    <row r="68" spans="1:14" ht="28.5" customHeight="1" x14ac:dyDescent="0.25">
      <c r="A68" s="7" t="s">
        <v>26</v>
      </c>
      <c r="B68" s="7" t="s">
        <v>156</v>
      </c>
      <c r="C68" s="8" t="s">
        <v>168</v>
      </c>
      <c r="D68" s="8">
        <v>5</v>
      </c>
      <c r="E68" s="8">
        <v>5</v>
      </c>
      <c r="F68" s="9">
        <v>43521</v>
      </c>
      <c r="G68" s="9">
        <v>43525</v>
      </c>
      <c r="H68" s="11">
        <v>895</v>
      </c>
      <c r="I68" s="9">
        <v>43451</v>
      </c>
      <c r="J68" s="10" t="s">
        <v>73</v>
      </c>
      <c r="K68" s="9"/>
      <c r="L68" s="8" t="s">
        <v>6</v>
      </c>
      <c r="M68" s="8" t="s">
        <v>6</v>
      </c>
      <c r="N68" s="8" t="s">
        <v>19</v>
      </c>
    </row>
    <row r="69" spans="1:14" ht="28.5" customHeight="1" x14ac:dyDescent="0.25">
      <c r="A69" s="7" t="s">
        <v>26</v>
      </c>
      <c r="B69" s="7" t="s">
        <v>157</v>
      </c>
      <c r="C69" s="8" t="s">
        <v>168</v>
      </c>
      <c r="D69" s="8">
        <v>5</v>
      </c>
      <c r="E69" s="8">
        <v>5</v>
      </c>
      <c r="F69" s="9">
        <v>43521</v>
      </c>
      <c r="G69" s="9">
        <v>43525</v>
      </c>
      <c r="H69" s="11">
        <v>895</v>
      </c>
      <c r="I69" s="9">
        <v>43451</v>
      </c>
      <c r="J69" s="10" t="s">
        <v>74</v>
      </c>
      <c r="K69" s="9"/>
      <c r="L69" s="8" t="s">
        <v>6</v>
      </c>
      <c r="M69" s="8" t="s">
        <v>6</v>
      </c>
      <c r="N69" s="8" t="s">
        <v>19</v>
      </c>
    </row>
    <row r="70" spans="1:14" ht="28.5" customHeight="1" x14ac:dyDescent="0.25">
      <c r="A70" s="7" t="s">
        <v>26</v>
      </c>
      <c r="B70" s="7" t="s">
        <v>158</v>
      </c>
      <c r="C70" s="8" t="s">
        <v>168</v>
      </c>
      <c r="D70" s="8">
        <v>5</v>
      </c>
      <c r="E70" s="8">
        <v>5</v>
      </c>
      <c r="F70" s="9">
        <v>43521</v>
      </c>
      <c r="G70" s="9">
        <v>43525</v>
      </c>
      <c r="H70" s="11">
        <v>895</v>
      </c>
      <c r="I70" s="9">
        <v>43451</v>
      </c>
      <c r="J70" s="10" t="s">
        <v>75</v>
      </c>
      <c r="K70" s="9"/>
      <c r="L70" s="8" t="s">
        <v>6</v>
      </c>
      <c r="M70" s="8" t="s">
        <v>6</v>
      </c>
      <c r="N70" s="8" t="s">
        <v>19</v>
      </c>
    </row>
    <row r="71" spans="1:14" ht="28.5" customHeight="1" x14ac:dyDescent="0.25">
      <c r="A71" s="7" t="s">
        <v>26</v>
      </c>
      <c r="B71" s="7" t="s">
        <v>159</v>
      </c>
      <c r="C71" s="8" t="s">
        <v>168</v>
      </c>
      <c r="D71" s="8">
        <v>5</v>
      </c>
      <c r="E71" s="8">
        <v>5</v>
      </c>
      <c r="F71" s="9">
        <v>43521</v>
      </c>
      <c r="G71" s="9">
        <v>43525</v>
      </c>
      <c r="H71" s="11">
        <v>895</v>
      </c>
      <c r="I71" s="9">
        <v>43451</v>
      </c>
      <c r="J71" s="10" t="s">
        <v>76</v>
      </c>
      <c r="K71" s="9"/>
      <c r="L71" s="8" t="s">
        <v>6</v>
      </c>
      <c r="M71" s="8" t="s">
        <v>6</v>
      </c>
      <c r="N71" s="8" t="s">
        <v>19</v>
      </c>
    </row>
    <row r="72" spans="1:14" ht="28.5" customHeight="1" x14ac:dyDescent="0.25">
      <c r="A72" s="7" t="s">
        <v>26</v>
      </c>
      <c r="B72" s="7" t="s">
        <v>160</v>
      </c>
      <c r="C72" s="8" t="s">
        <v>168</v>
      </c>
      <c r="D72" s="8">
        <v>5</v>
      </c>
      <c r="E72" s="8">
        <v>5</v>
      </c>
      <c r="F72" s="9">
        <v>43521</v>
      </c>
      <c r="G72" s="9">
        <v>43525</v>
      </c>
      <c r="H72" s="11">
        <v>895</v>
      </c>
      <c r="I72" s="9">
        <v>43451</v>
      </c>
      <c r="J72" s="10" t="s">
        <v>77</v>
      </c>
      <c r="K72" s="9"/>
      <c r="L72" s="8" t="s">
        <v>6</v>
      </c>
      <c r="M72" s="8" t="s">
        <v>6</v>
      </c>
      <c r="N72" s="8" t="s">
        <v>19</v>
      </c>
    </row>
    <row r="73" spans="1:14" ht="28.5" customHeight="1" x14ac:dyDescent="0.25">
      <c r="A73" s="7" t="s">
        <v>26</v>
      </c>
      <c r="B73" s="7" t="s">
        <v>140</v>
      </c>
      <c r="C73" s="8" t="s">
        <v>168</v>
      </c>
      <c r="D73" s="8">
        <v>5</v>
      </c>
      <c r="E73" s="8">
        <v>5</v>
      </c>
      <c r="F73" s="9">
        <v>43521</v>
      </c>
      <c r="G73" s="9">
        <v>43525</v>
      </c>
      <c r="H73" s="11">
        <v>895</v>
      </c>
      <c r="I73" s="9">
        <v>43451</v>
      </c>
      <c r="J73" s="10" t="s">
        <v>52</v>
      </c>
      <c r="K73" s="9"/>
      <c r="L73" s="8" t="s">
        <v>6</v>
      </c>
      <c r="M73" s="8" t="s">
        <v>6</v>
      </c>
      <c r="N73" s="8" t="s">
        <v>19</v>
      </c>
    </row>
    <row r="74" spans="1:14" ht="28.5" customHeight="1" x14ac:dyDescent="0.25">
      <c r="A74" s="7" t="s">
        <v>26</v>
      </c>
      <c r="B74" s="7" t="s">
        <v>161</v>
      </c>
      <c r="C74" s="8" t="s">
        <v>168</v>
      </c>
      <c r="D74" s="8">
        <v>5</v>
      </c>
      <c r="E74" s="8">
        <v>5</v>
      </c>
      <c r="F74" s="9">
        <v>43521</v>
      </c>
      <c r="G74" s="9">
        <v>43525</v>
      </c>
      <c r="H74" s="11">
        <v>895</v>
      </c>
      <c r="I74" s="9">
        <v>43451</v>
      </c>
      <c r="J74" s="10" t="s">
        <v>78</v>
      </c>
      <c r="K74" s="9"/>
      <c r="L74" s="8" t="s">
        <v>6</v>
      </c>
      <c r="M74" s="8" t="s">
        <v>6</v>
      </c>
      <c r="N74" s="8" t="s">
        <v>19</v>
      </c>
    </row>
    <row r="75" spans="1:14" ht="28.5" customHeight="1" x14ac:dyDescent="0.25">
      <c r="A75" s="7" t="s">
        <v>26</v>
      </c>
      <c r="B75" s="7" t="s">
        <v>162</v>
      </c>
      <c r="C75" s="8" t="s">
        <v>168</v>
      </c>
      <c r="D75" s="8">
        <v>5</v>
      </c>
      <c r="E75" s="8">
        <v>5</v>
      </c>
      <c r="F75" s="9">
        <v>43521</v>
      </c>
      <c r="G75" s="9">
        <v>43525</v>
      </c>
      <c r="H75" s="11">
        <v>895</v>
      </c>
      <c r="I75" s="9">
        <v>43451</v>
      </c>
      <c r="J75" s="10" t="s">
        <v>79</v>
      </c>
      <c r="K75" s="9"/>
      <c r="L75" s="8" t="s">
        <v>6</v>
      </c>
      <c r="M75" s="8" t="s">
        <v>6</v>
      </c>
      <c r="N75" s="8" t="s">
        <v>19</v>
      </c>
    </row>
    <row r="76" spans="1:14" ht="28.5" customHeight="1" x14ac:dyDescent="0.25">
      <c r="A76" s="7" t="s">
        <v>26</v>
      </c>
      <c r="B76" s="7" t="s">
        <v>163</v>
      </c>
      <c r="C76" s="8" t="s">
        <v>168</v>
      </c>
      <c r="D76" s="8">
        <v>5</v>
      </c>
      <c r="E76" s="8">
        <v>5</v>
      </c>
      <c r="F76" s="9">
        <v>43521</v>
      </c>
      <c r="G76" s="9">
        <v>43525</v>
      </c>
      <c r="H76" s="11">
        <v>895</v>
      </c>
      <c r="I76" s="9">
        <v>43451</v>
      </c>
      <c r="J76" s="10" t="s">
        <v>80</v>
      </c>
      <c r="K76" s="9"/>
      <c r="L76" s="8" t="s">
        <v>6</v>
      </c>
      <c r="M76" s="8" t="s">
        <v>6</v>
      </c>
      <c r="N76" s="8" t="s">
        <v>19</v>
      </c>
    </row>
    <row r="77" spans="1:14" ht="28.5" customHeight="1" x14ac:dyDescent="0.25">
      <c r="A77" s="7" t="s">
        <v>26</v>
      </c>
      <c r="B77" s="7" t="s">
        <v>164</v>
      </c>
      <c r="C77" s="8" t="s">
        <v>168</v>
      </c>
      <c r="D77" s="8">
        <v>5</v>
      </c>
      <c r="E77" s="8">
        <v>5</v>
      </c>
      <c r="F77" s="9">
        <v>43521</v>
      </c>
      <c r="G77" s="9">
        <v>43525</v>
      </c>
      <c r="H77" s="11">
        <v>895</v>
      </c>
      <c r="I77" s="9">
        <v>43451</v>
      </c>
      <c r="J77" s="10" t="s">
        <v>81</v>
      </c>
      <c r="K77" s="9"/>
      <c r="L77" s="8" t="s">
        <v>6</v>
      </c>
      <c r="M77" s="8" t="s">
        <v>6</v>
      </c>
      <c r="N77" s="8" t="s">
        <v>19</v>
      </c>
    </row>
    <row r="78" spans="1:14" ht="28.5" customHeight="1" x14ac:dyDescent="0.25">
      <c r="A78" s="7" t="s">
        <v>26</v>
      </c>
      <c r="B78" s="7" t="s">
        <v>165</v>
      </c>
      <c r="C78" s="8" t="s">
        <v>168</v>
      </c>
      <c r="D78" s="8">
        <v>5</v>
      </c>
      <c r="E78" s="8">
        <v>5</v>
      </c>
      <c r="F78" s="9">
        <v>43521</v>
      </c>
      <c r="G78" s="9">
        <v>43525</v>
      </c>
      <c r="H78" s="11">
        <v>895</v>
      </c>
      <c r="I78" s="9">
        <v>43451</v>
      </c>
      <c r="J78" s="10" t="s">
        <v>82</v>
      </c>
      <c r="K78" s="9"/>
      <c r="L78" s="8" t="s">
        <v>6</v>
      </c>
      <c r="M78" s="8" t="s">
        <v>6</v>
      </c>
      <c r="N78" s="8" t="s">
        <v>19</v>
      </c>
    </row>
    <row r="79" spans="1:14" ht="28.5" customHeight="1" x14ac:dyDescent="0.25">
      <c r="A79" s="7" t="s">
        <v>26</v>
      </c>
      <c r="B79" s="7" t="s">
        <v>166</v>
      </c>
      <c r="C79" s="8" t="s">
        <v>168</v>
      </c>
      <c r="D79" s="8">
        <v>5</v>
      </c>
      <c r="E79" s="8">
        <v>5</v>
      </c>
      <c r="F79" s="9">
        <v>43521</v>
      </c>
      <c r="G79" s="9">
        <v>43525</v>
      </c>
      <c r="H79" s="11">
        <v>895</v>
      </c>
      <c r="I79" s="9">
        <v>43451</v>
      </c>
      <c r="J79" s="10" t="s">
        <v>83</v>
      </c>
      <c r="K79" s="9"/>
      <c r="L79" s="8" t="s">
        <v>6</v>
      </c>
      <c r="M79" s="8" t="s">
        <v>6</v>
      </c>
      <c r="N79" s="8" t="s">
        <v>18</v>
      </c>
    </row>
    <row r="80" spans="1:14" ht="28.5" customHeight="1" x14ac:dyDescent="0.25">
      <c r="A80" s="7" t="s">
        <v>26</v>
      </c>
      <c r="B80" s="7" t="s">
        <v>167</v>
      </c>
      <c r="C80" s="8" t="s">
        <v>168</v>
      </c>
      <c r="D80" s="8">
        <v>5</v>
      </c>
      <c r="E80" s="8">
        <v>5</v>
      </c>
      <c r="F80" s="9">
        <v>43521</v>
      </c>
      <c r="G80" s="9">
        <v>43525</v>
      </c>
      <c r="H80" s="11">
        <v>895</v>
      </c>
      <c r="I80" s="9">
        <v>43451</v>
      </c>
      <c r="J80" s="10" t="s">
        <v>84</v>
      </c>
      <c r="K80" s="9"/>
      <c r="L80" s="8" t="s">
        <v>6</v>
      </c>
      <c r="M80" s="8" t="s">
        <v>6</v>
      </c>
      <c r="N80" s="8" t="s">
        <v>19</v>
      </c>
    </row>
    <row r="81" spans="1:14" ht="24" customHeight="1" x14ac:dyDescent="0.25">
      <c r="A81" s="7" t="s">
        <v>27</v>
      </c>
      <c r="B81" s="7" t="s">
        <v>58</v>
      </c>
      <c r="C81" s="8" t="s">
        <v>28</v>
      </c>
      <c r="D81" s="8">
        <v>5</v>
      </c>
      <c r="E81" s="8">
        <v>5</v>
      </c>
      <c r="F81" s="9">
        <v>43479</v>
      </c>
      <c r="G81" s="9">
        <v>43483</v>
      </c>
      <c r="H81" s="11"/>
      <c r="I81" s="9"/>
      <c r="J81" s="10" t="s">
        <v>59</v>
      </c>
      <c r="K81" s="9"/>
      <c r="L81" s="8" t="s">
        <v>29</v>
      </c>
      <c r="M81" s="8" t="s">
        <v>6</v>
      </c>
      <c r="N81" s="8" t="s">
        <v>6</v>
      </c>
    </row>
  </sheetData>
  <autoFilter ref="A1:N81">
    <sortState ref="A2:N82">
      <sortCondition ref="A1:A82"/>
    </sortState>
  </autoFilter>
  <dataValidations count="1">
    <dataValidation type="list" allowBlank="1" showInputMessage="1" showErrorMessage="1" sqref="N2:N81">
      <formula1>skusenosti</formula1>
    </dataValidation>
  </dataValidations>
  <pageMargins left="0.23622047244094491" right="0.23622047244094491" top="1.3385826771653544" bottom="0.74803149606299213" header="0.11811023622047245" footer="0.31496062992125984"/>
  <pageSetup paperSize="9" scale="61" fitToHeight="0" orientation="landscape" r:id="rId1"/>
  <headerFooter differentFirst="1" scaleWithDoc="0">
    <oddFooter>&amp;C&amp;P/&amp;N</oddFooter>
    <firstHeader>&amp;L&amp;G
&amp;"-,Tučné"&amp;12Špičkové vzdelávanie pre zamestnancov analytických útvarov&amp;11
&amp;"-,Kurzíva"&amp;10Tento projekt je podporený z Európskeho sociálneho fondu.&amp;R&amp;G</firstHeader>
    <firstFooter>&amp;C&amp;P/&amp;N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10" sqref="D10"/>
    </sheetView>
  </sheetViews>
  <sheetFormatPr defaultRowHeight="15.75" x14ac:dyDescent="0.25"/>
  <cols>
    <col min="1" max="1" width="9.875" bestFit="1" customWidth="1"/>
  </cols>
  <sheetData>
    <row r="1" spans="1:3" x14ac:dyDescent="0.25">
      <c r="A1" s="6" t="s">
        <v>15</v>
      </c>
      <c r="B1" s="6" t="s">
        <v>17</v>
      </c>
      <c r="C1" s="6" t="s">
        <v>23</v>
      </c>
    </row>
    <row r="2" spans="1:3" x14ac:dyDescent="0.25">
      <c r="A2" s="5">
        <f>DATE(2017,1,1)</f>
        <v>42736</v>
      </c>
      <c r="B2" t="s">
        <v>18</v>
      </c>
      <c r="C2" t="s">
        <v>24</v>
      </c>
    </row>
    <row r="3" spans="1:3" x14ac:dyDescent="0.25">
      <c r="A3" s="5">
        <f>DATE(2017,1,6)</f>
        <v>42741</v>
      </c>
      <c r="B3" t="s">
        <v>19</v>
      </c>
      <c r="C3" t="s">
        <v>25</v>
      </c>
    </row>
    <row r="4" spans="1:3" x14ac:dyDescent="0.25">
      <c r="A4" s="5">
        <f>DATE(2017,4,14)</f>
        <v>42839</v>
      </c>
      <c r="B4" t="s">
        <v>6</v>
      </c>
    </row>
    <row r="5" spans="1:3" x14ac:dyDescent="0.25">
      <c r="A5" s="5">
        <f>DATE(2017,4,17)</f>
        <v>42842</v>
      </c>
    </row>
    <row r="6" spans="1:3" x14ac:dyDescent="0.25">
      <c r="A6" s="5">
        <f>DATE(2017,5,1)</f>
        <v>42856</v>
      </c>
    </row>
    <row r="7" spans="1:3" x14ac:dyDescent="0.25">
      <c r="A7" s="5">
        <f>DATE(2017,5,8)</f>
        <v>42863</v>
      </c>
    </row>
    <row r="8" spans="1:3" x14ac:dyDescent="0.25">
      <c r="A8" s="5">
        <f>DATE(2017,7,5)</f>
        <v>42921</v>
      </c>
    </row>
    <row r="9" spans="1:3" x14ac:dyDescent="0.25">
      <c r="A9" s="5">
        <f>DATE(2017,8,29)</f>
        <v>42976</v>
      </c>
    </row>
    <row r="10" spans="1:3" x14ac:dyDescent="0.25">
      <c r="A10" s="5">
        <f>DATE(2017,9,1)</f>
        <v>42979</v>
      </c>
    </row>
    <row r="11" spans="1:3" x14ac:dyDescent="0.25">
      <c r="A11" s="5">
        <f>DATE(2017,9,15)</f>
        <v>42993</v>
      </c>
    </row>
    <row r="12" spans="1:3" x14ac:dyDescent="0.25">
      <c r="A12" s="5">
        <f>DATE(2017,11,1)</f>
        <v>43040</v>
      </c>
    </row>
    <row r="13" spans="1:3" x14ac:dyDescent="0.25">
      <c r="A13" s="5">
        <f>DATE(2017,11,17)</f>
        <v>43056</v>
      </c>
    </row>
    <row r="14" spans="1:3" x14ac:dyDescent="0.25">
      <c r="A14" s="5">
        <f>DATE(2017,12,24)</f>
        <v>43093</v>
      </c>
    </row>
    <row r="15" spans="1:3" x14ac:dyDescent="0.25">
      <c r="A15" s="5">
        <f>DATE(2017,12,25)</f>
        <v>43094</v>
      </c>
    </row>
    <row r="16" spans="1:3" x14ac:dyDescent="0.25">
      <c r="A16" s="5">
        <f>DATE(2017,12,26)</f>
        <v>43095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Kurzy</vt:lpstr>
      <vt:lpstr>Hidden</vt:lpstr>
      <vt:lpstr>Kurzy!Názvy_tlače</vt:lpstr>
      <vt:lpstr>skusenosti</vt:lpstr>
      <vt:lpstr>sviatky</vt:lpstr>
      <vt:lpstr>zoznam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Harakal</dc:creator>
  <cp:lastModifiedBy>Juliny Mario</cp:lastModifiedBy>
  <dcterms:created xsi:type="dcterms:W3CDTF">2015-03-19T17:10:13Z</dcterms:created>
  <dcterms:modified xsi:type="dcterms:W3CDTF">2018-12-20T07:38:50Z</dcterms:modified>
</cp:coreProperties>
</file>