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FP_NEW\4_STRUKTURAL\4_4_Agenda\18_Spending reviews\MPSVaR\vol1\"/>
    </mc:Choice>
  </mc:AlternateContent>
  <bookViews>
    <workbookView xWindow="0" yWindow="0" windowWidth="20490" windowHeight="7155" firstSheet="12" activeTab="17"/>
  </bookViews>
  <sheets>
    <sheet name="zoznam" sheetId="1" r:id="rId1"/>
    <sheet name="graf_1" sheetId="2" r:id="rId2"/>
    <sheet name="graf_2" sheetId="3" r:id="rId3"/>
    <sheet name="graf_3" sheetId="4" r:id="rId4"/>
    <sheet name="graf_4" sheetId="5" r:id="rId5"/>
    <sheet name="graf_5" sheetId="7" r:id="rId6"/>
    <sheet name="graf_6" sheetId="8" r:id="rId7"/>
    <sheet name="graf_7" sheetId="11" r:id="rId8"/>
    <sheet name="graf_8_9" sheetId="12" r:id="rId9"/>
    <sheet name="tab_1" sheetId="10" r:id="rId10"/>
    <sheet name="graf_10_11_12" sheetId="13" r:id="rId11"/>
    <sheet name="graf_13_14_15_16" sheetId="14" r:id="rId12"/>
    <sheet name="graf_17_18_19_20_21_22" sheetId="15" r:id="rId13"/>
    <sheet name="graf_23" sheetId="16" r:id="rId14"/>
    <sheet name="graf_24_25_26_27_28" sheetId="17" r:id="rId15"/>
    <sheet name="graf_29_tab_9_10_11_12" sheetId="26" r:id="rId16"/>
    <sheet name="Umiestňovanie_trh práce_výpočet" sheetId="28" r:id="rId17"/>
    <sheet name="graf_30_31_tab_2_3" sheetId="20" r:id="rId18"/>
    <sheet name="graf_32_33_34_35_tab_4" sheetId="21" r:id="rId19"/>
    <sheet name="graf_36_37_38_39_40_tab_5" sheetId="22" r:id="rId20"/>
    <sheet name="graf_41" sheetId="23" r:id="rId21"/>
    <sheet name="tab_6_7_8" sheetId="24" r:id="rId22"/>
    <sheet name="graf_43" sheetId="25" r:id="rId23"/>
    <sheet name="tab_13" sheetId="27" r:id="rId24"/>
  </sheets>
  <definedNames>
    <definedName name="_ftn1" localSheetId="17">graf_30_31_tab_2_3!#REF!</definedName>
    <definedName name="_ftnref1" localSheetId="17">graf_30_31_tab_2_3!$D$33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17" i="7"/>
  <c r="B18" i="7"/>
  <c r="B16" i="7"/>
  <c r="B15" i="7"/>
  <c r="B14" i="7"/>
  <c r="B13" i="7"/>
  <c r="B12" i="7"/>
  <c r="B11" i="7"/>
  <c r="B10" i="7"/>
  <c r="B9" i="7"/>
  <c r="B8" i="7"/>
  <c r="B7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24" i="7"/>
  <c r="R53" i="7"/>
  <c r="R52" i="7"/>
  <c r="T53" i="7"/>
  <c r="T52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24" i="7"/>
  <c r="V53" i="7"/>
  <c r="V52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24" i="7"/>
  <c r="X53" i="7"/>
  <c r="X52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24" i="7"/>
  <c r="Z53" i="7"/>
  <c r="Z52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24" i="7"/>
  <c r="P53" i="7"/>
  <c r="P52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24" i="7"/>
  <c r="N53" i="7"/>
  <c r="N52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40" i="7"/>
  <c r="M41" i="7"/>
  <c r="M42" i="7"/>
  <c r="M43" i="7"/>
  <c r="M44" i="7"/>
  <c r="M45" i="7"/>
  <c r="M46" i="7"/>
  <c r="M47" i="7"/>
  <c r="M48" i="7"/>
  <c r="M49" i="7"/>
  <c r="M50" i="7"/>
  <c r="M51" i="7"/>
  <c r="M24" i="7"/>
  <c r="L53" i="7"/>
  <c r="L52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0" i="7"/>
  <c r="K41" i="7"/>
  <c r="K42" i="7"/>
  <c r="K43" i="7"/>
  <c r="K44" i="7"/>
  <c r="K45" i="7"/>
  <c r="K46" i="7"/>
  <c r="K47" i="7"/>
  <c r="K48" i="7"/>
  <c r="K49" i="7"/>
  <c r="K50" i="7"/>
  <c r="K51" i="7"/>
  <c r="K24" i="7"/>
  <c r="J53" i="7"/>
  <c r="J52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0" i="7"/>
  <c r="I41" i="7"/>
  <c r="I42" i="7"/>
  <c r="I43" i="7"/>
  <c r="I44" i="7"/>
  <c r="I45" i="7"/>
  <c r="I46" i="7"/>
  <c r="I47" i="7"/>
  <c r="I48" i="7"/>
  <c r="I49" i="7"/>
  <c r="I50" i="7"/>
  <c r="I51" i="7"/>
  <c r="I24" i="7"/>
  <c r="H52" i="7"/>
  <c r="H53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24" i="7"/>
  <c r="F53" i="7"/>
  <c r="S27" i="7" l="1"/>
  <c r="S26" i="7"/>
  <c r="S49" i="7"/>
  <c r="S45" i="7"/>
  <c r="S41" i="7"/>
  <c r="S37" i="7"/>
  <c r="S33" i="7"/>
  <c r="S29" i="7"/>
  <c r="S25" i="7"/>
  <c r="S24" i="7"/>
  <c r="S48" i="7"/>
  <c r="S44" i="7"/>
  <c r="S40" i="7"/>
  <c r="S36" i="7"/>
  <c r="S32" i="7"/>
  <c r="S28" i="7"/>
  <c r="S51" i="7"/>
  <c r="S47" i="7"/>
  <c r="S43" i="7"/>
  <c r="S39" i="7"/>
  <c r="S35" i="7"/>
  <c r="S31" i="7"/>
  <c r="S50" i="7"/>
  <c r="S46" i="7"/>
  <c r="S42" i="7"/>
  <c r="S38" i="7"/>
  <c r="S34" i="7"/>
  <c r="S30" i="7"/>
  <c r="F52" i="7"/>
  <c r="E27" i="7" l="1"/>
  <c r="E31" i="7"/>
  <c r="E35" i="7"/>
  <c r="E39" i="7"/>
  <c r="E43" i="7"/>
  <c r="E47" i="7"/>
  <c r="E51" i="7"/>
  <c r="D53" i="7"/>
  <c r="D52" i="7"/>
  <c r="C25" i="7"/>
  <c r="C28" i="7"/>
  <c r="C29" i="7"/>
  <c r="C32" i="7"/>
  <c r="C33" i="7"/>
  <c r="C36" i="7"/>
  <c r="C37" i="7"/>
  <c r="C40" i="7"/>
  <c r="C41" i="7"/>
  <c r="C44" i="7"/>
  <c r="C45" i="7"/>
  <c r="C48" i="7"/>
  <c r="C49" i="7"/>
  <c r="C24" i="7"/>
  <c r="B53" i="7"/>
  <c r="B52" i="7"/>
  <c r="C26" i="7" s="1"/>
  <c r="E50" i="7" l="1"/>
  <c r="E46" i="7"/>
  <c r="E42" i="7"/>
  <c r="E38" i="7"/>
  <c r="E34" i="7"/>
  <c r="E30" i="7"/>
  <c r="E26" i="7"/>
  <c r="C51" i="7"/>
  <c r="C47" i="7"/>
  <c r="C43" i="7"/>
  <c r="C39" i="7"/>
  <c r="C35" i="7"/>
  <c r="C31" i="7"/>
  <c r="C27" i="7"/>
  <c r="E49" i="7"/>
  <c r="E45" i="7"/>
  <c r="E41" i="7"/>
  <c r="E37" i="7"/>
  <c r="E33" i="7"/>
  <c r="E29" i="7"/>
  <c r="E25" i="7"/>
  <c r="C50" i="7"/>
  <c r="C46" i="7"/>
  <c r="C42" i="7"/>
  <c r="C38" i="7"/>
  <c r="C34" i="7"/>
  <c r="C30" i="7"/>
  <c r="E24" i="7"/>
  <c r="E48" i="7"/>
  <c r="E44" i="7"/>
  <c r="E40" i="7"/>
  <c r="E36" i="7"/>
  <c r="E32" i="7"/>
  <c r="E28" i="7"/>
  <c r="I52" i="28"/>
  <c r="J60" i="28" l="1"/>
  <c r="M52" i="28"/>
  <c r="K52" i="28"/>
  <c r="B52" i="28"/>
  <c r="D51" i="28"/>
  <c r="E51" i="28" s="1"/>
  <c r="D50" i="28"/>
  <c r="E50" i="28" s="1"/>
  <c r="D49" i="28"/>
  <c r="E49" i="28" s="1"/>
  <c r="D48" i="28"/>
  <c r="E48" i="28" s="1"/>
  <c r="D47" i="28"/>
  <c r="E47" i="28" s="1"/>
  <c r="D46" i="28"/>
  <c r="E46" i="28" s="1"/>
  <c r="J46" i="28" s="1"/>
  <c r="D45" i="28"/>
  <c r="E45" i="28" s="1"/>
  <c r="D44" i="28"/>
  <c r="E44" i="28" s="1"/>
  <c r="D43" i="28"/>
  <c r="E43" i="28" s="1"/>
  <c r="D42" i="28"/>
  <c r="E42" i="28" s="1"/>
  <c r="D41" i="28"/>
  <c r="E41" i="28" s="1"/>
  <c r="D40" i="28"/>
  <c r="E40" i="28" s="1"/>
  <c r="D39" i="28"/>
  <c r="E39" i="28" s="1"/>
  <c r="D38" i="28"/>
  <c r="E38" i="28" s="1"/>
  <c r="D37" i="28"/>
  <c r="E37" i="28" s="1"/>
  <c r="D36" i="28"/>
  <c r="E36" i="28" s="1"/>
  <c r="D35" i="28"/>
  <c r="E35" i="28" s="1"/>
  <c r="D34" i="28"/>
  <c r="E34" i="28" s="1"/>
  <c r="D33" i="28"/>
  <c r="E33" i="28" s="1"/>
  <c r="D32" i="28"/>
  <c r="E32" i="28" s="1"/>
  <c r="D31" i="28"/>
  <c r="E31" i="28" s="1"/>
  <c r="D30" i="28"/>
  <c r="E30" i="28" s="1"/>
  <c r="D29" i="28"/>
  <c r="E29" i="28" s="1"/>
  <c r="D28" i="28"/>
  <c r="E28" i="28" s="1"/>
  <c r="D27" i="28"/>
  <c r="E27" i="28" s="1"/>
  <c r="D26" i="28"/>
  <c r="E26" i="28" s="1"/>
  <c r="D25" i="28"/>
  <c r="E25" i="28" s="1"/>
  <c r="D24" i="28"/>
  <c r="E24" i="28" s="1"/>
  <c r="D23" i="28"/>
  <c r="E23" i="28" s="1"/>
  <c r="D22" i="28"/>
  <c r="E22" i="28" s="1"/>
  <c r="D21" i="28"/>
  <c r="E21" i="28" s="1"/>
  <c r="D20" i="28"/>
  <c r="E20" i="28" s="1"/>
  <c r="D19" i="28"/>
  <c r="E19" i="28" s="1"/>
  <c r="D18" i="28"/>
  <c r="E18" i="28" s="1"/>
  <c r="D17" i="28"/>
  <c r="E17" i="28" s="1"/>
  <c r="D16" i="28"/>
  <c r="E16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9" i="28"/>
  <c r="E9" i="28" s="1"/>
  <c r="D8" i="28"/>
  <c r="E8" i="28" s="1"/>
  <c r="D7" i="28"/>
  <c r="E7" i="28" s="1"/>
  <c r="D6" i="28"/>
  <c r="E6" i="28" s="1"/>
  <c r="H48" i="28" l="1"/>
  <c r="G48" i="28"/>
  <c r="H9" i="28"/>
  <c r="G9" i="28"/>
  <c r="H13" i="28"/>
  <c r="U13" i="28" s="1"/>
  <c r="G13" i="28"/>
  <c r="P13" i="28" s="1"/>
  <c r="H17" i="28"/>
  <c r="G17" i="28"/>
  <c r="H21" i="28"/>
  <c r="G21" i="28"/>
  <c r="T21" i="28" s="1"/>
  <c r="H24" i="28"/>
  <c r="G24" i="28"/>
  <c r="J28" i="28"/>
  <c r="L28" i="28" s="1"/>
  <c r="R28" i="28" s="1"/>
  <c r="H28" i="28"/>
  <c r="U28" i="28" s="1"/>
  <c r="G28" i="28"/>
  <c r="H32" i="28"/>
  <c r="G32" i="28"/>
  <c r="H36" i="28"/>
  <c r="G36" i="28"/>
  <c r="H40" i="28"/>
  <c r="G40" i="28"/>
  <c r="H44" i="28"/>
  <c r="G44" i="28"/>
  <c r="H49" i="28"/>
  <c r="G49" i="28"/>
  <c r="G6" i="28"/>
  <c r="T6" i="28" s="1"/>
  <c r="J6" i="28"/>
  <c r="L6" i="28" s="1"/>
  <c r="R6" i="28" s="1"/>
  <c r="H6" i="28"/>
  <c r="H10" i="28"/>
  <c r="G10" i="28"/>
  <c r="H14" i="28"/>
  <c r="G14" i="28"/>
  <c r="H18" i="28"/>
  <c r="G18" i="28"/>
  <c r="J21" i="28"/>
  <c r="L21" i="28" s="1"/>
  <c r="R21" i="28" s="1"/>
  <c r="J25" i="28"/>
  <c r="L25" i="28" s="1"/>
  <c r="R25" i="28" s="1"/>
  <c r="H25" i="28"/>
  <c r="G25" i="28"/>
  <c r="H29" i="28"/>
  <c r="G29" i="28"/>
  <c r="H33" i="28"/>
  <c r="G33" i="28"/>
  <c r="J37" i="28"/>
  <c r="L37" i="28" s="1"/>
  <c r="R37" i="28" s="1"/>
  <c r="H37" i="28"/>
  <c r="G37" i="28"/>
  <c r="P37" i="28" s="1"/>
  <c r="H41" i="28"/>
  <c r="G41" i="28"/>
  <c r="J45" i="28"/>
  <c r="L45" i="28" s="1"/>
  <c r="R45" i="28" s="1"/>
  <c r="H45" i="28"/>
  <c r="U45" i="28" s="1"/>
  <c r="G45" i="28"/>
  <c r="P45" i="28" s="1"/>
  <c r="H47" i="28"/>
  <c r="U47" i="28" s="1"/>
  <c r="G47" i="28"/>
  <c r="J50" i="28"/>
  <c r="L50" i="28" s="1"/>
  <c r="R50" i="28" s="1"/>
  <c r="G50" i="28"/>
  <c r="H50" i="28"/>
  <c r="H7" i="28"/>
  <c r="Q7" i="28" s="1"/>
  <c r="G7" i="28"/>
  <c r="P7" i="28" s="1"/>
  <c r="H11" i="28"/>
  <c r="G11" i="28"/>
  <c r="H15" i="28"/>
  <c r="G15" i="28"/>
  <c r="H19" i="28"/>
  <c r="G19" i="28"/>
  <c r="G22" i="28"/>
  <c r="T22" i="28" s="1"/>
  <c r="H22" i="28"/>
  <c r="G26" i="28"/>
  <c r="H26" i="28"/>
  <c r="F30" i="28"/>
  <c r="O30" i="28" s="1"/>
  <c r="G30" i="28"/>
  <c r="P30" i="28" s="1"/>
  <c r="H30" i="28"/>
  <c r="Q30" i="28" s="1"/>
  <c r="G34" i="28"/>
  <c r="H34" i="28"/>
  <c r="F38" i="28"/>
  <c r="O38" i="28" s="1"/>
  <c r="G38" i="28"/>
  <c r="T38" i="28" s="1"/>
  <c r="H38" i="28"/>
  <c r="J42" i="28"/>
  <c r="V42" i="28" s="1"/>
  <c r="G42" i="28"/>
  <c r="H42" i="28"/>
  <c r="F46" i="28"/>
  <c r="O46" i="28" s="1"/>
  <c r="G46" i="28"/>
  <c r="T46" i="28" s="1"/>
  <c r="H46" i="28"/>
  <c r="U46" i="28" s="1"/>
  <c r="H51" i="28"/>
  <c r="U51" i="28" s="1"/>
  <c r="G51" i="28"/>
  <c r="H8" i="28"/>
  <c r="G8" i="28"/>
  <c r="H12" i="28"/>
  <c r="G12" i="28"/>
  <c r="H16" i="28"/>
  <c r="G16" i="28"/>
  <c r="H20" i="28"/>
  <c r="Q20" i="28" s="1"/>
  <c r="G20" i="28"/>
  <c r="H23" i="28"/>
  <c r="G23" i="28"/>
  <c r="H27" i="28"/>
  <c r="G27" i="28"/>
  <c r="H31" i="28"/>
  <c r="G31" i="28"/>
  <c r="H35" i="28"/>
  <c r="Q35" i="28" s="1"/>
  <c r="G35" i="28"/>
  <c r="H39" i="28"/>
  <c r="G39" i="28"/>
  <c r="H43" i="28"/>
  <c r="G43" i="28"/>
  <c r="U37" i="28"/>
  <c r="J30" i="28"/>
  <c r="V30" i="28" s="1"/>
  <c r="F25" i="28"/>
  <c r="S25" i="28" s="1"/>
  <c r="J13" i="28"/>
  <c r="L13" i="28" s="1"/>
  <c r="R13" i="28" s="1"/>
  <c r="F45" i="28"/>
  <c r="S45" i="28" s="1"/>
  <c r="V45" i="28"/>
  <c r="J22" i="28"/>
  <c r="P22" i="28"/>
  <c r="F22" i="28"/>
  <c r="F6" i="28"/>
  <c r="O6" i="28" s="1"/>
  <c r="P12" i="28"/>
  <c r="P14" i="28"/>
  <c r="F14" i="28"/>
  <c r="J14" i="28"/>
  <c r="L14" i="28" s="1"/>
  <c r="R14" i="28" s="1"/>
  <c r="J26" i="28"/>
  <c r="V26" i="28" s="1"/>
  <c r="T26" i="28"/>
  <c r="F26" i="28"/>
  <c r="S26" i="28" s="1"/>
  <c r="F43" i="28"/>
  <c r="S43" i="28" s="1"/>
  <c r="F51" i="28"/>
  <c r="S51" i="28" s="1"/>
  <c r="F35" i="28"/>
  <c r="S35" i="28" s="1"/>
  <c r="F37" i="28"/>
  <c r="U38" i="28"/>
  <c r="F13" i="28"/>
  <c r="S13" i="28" s="1"/>
  <c r="Q21" i="28"/>
  <c r="J38" i="28"/>
  <c r="V38" i="28" s="1"/>
  <c r="S46" i="28"/>
  <c r="F16" i="28"/>
  <c r="J16" i="28"/>
  <c r="F29" i="28"/>
  <c r="J29" i="28"/>
  <c r="J17" i="28"/>
  <c r="F17" i="28"/>
  <c r="F8" i="28"/>
  <c r="U15" i="28"/>
  <c r="Q15" i="28"/>
  <c r="J19" i="28"/>
  <c r="U27" i="28"/>
  <c r="Q27" i="28"/>
  <c r="F31" i="28"/>
  <c r="J31" i="28"/>
  <c r="F32" i="28"/>
  <c r="J32" i="28"/>
  <c r="J36" i="28"/>
  <c r="F36" i="28"/>
  <c r="D52" i="28"/>
  <c r="U7" i="28"/>
  <c r="F9" i="28"/>
  <c r="J11" i="28"/>
  <c r="F18" i="28"/>
  <c r="F19" i="28"/>
  <c r="U20" i="28"/>
  <c r="J23" i="28"/>
  <c r="F23" i="28"/>
  <c r="F24" i="28"/>
  <c r="O24" i="28" s="1"/>
  <c r="J24" i="28"/>
  <c r="V25" i="28"/>
  <c r="U35" i="28"/>
  <c r="Q47" i="28"/>
  <c r="J49" i="28"/>
  <c r="F49" i="28"/>
  <c r="J8" i="28"/>
  <c r="J9" i="28"/>
  <c r="F10" i="28"/>
  <c r="F11" i="28"/>
  <c r="J15" i="28"/>
  <c r="F15" i="28"/>
  <c r="J18" i="28"/>
  <c r="F20" i="28"/>
  <c r="J20" i="28"/>
  <c r="V21" i="28"/>
  <c r="J27" i="28"/>
  <c r="F27" i="28"/>
  <c r="V28" i="28"/>
  <c r="F34" i="28"/>
  <c r="J34" i="28"/>
  <c r="Q38" i="28"/>
  <c r="F39" i="28"/>
  <c r="J39" i="28"/>
  <c r="J7" i="28"/>
  <c r="F7" i="28"/>
  <c r="J10" i="28"/>
  <c r="F12" i="28"/>
  <c r="J12" i="28"/>
  <c r="F21" i="28"/>
  <c r="J33" i="28"/>
  <c r="F33" i="28"/>
  <c r="F48" i="28"/>
  <c r="J48" i="28"/>
  <c r="F50" i="28"/>
  <c r="T45" i="28"/>
  <c r="E52" i="28"/>
  <c r="F28" i="28"/>
  <c r="F40" i="28"/>
  <c r="J40" i="28"/>
  <c r="J41" i="28"/>
  <c r="F41" i="28"/>
  <c r="F42" i="28"/>
  <c r="J44" i="28"/>
  <c r="F44" i="28"/>
  <c r="Q45" i="28"/>
  <c r="F47" i="28"/>
  <c r="J47" i="28"/>
  <c r="L38" i="28"/>
  <c r="R38" i="28" s="1"/>
  <c r="V46" i="28"/>
  <c r="L46" i="28"/>
  <c r="R46" i="28" s="1"/>
  <c r="J35" i="28"/>
  <c r="J43" i="28"/>
  <c r="J51" i="28"/>
  <c r="T30" i="28" l="1"/>
  <c r="P21" i="28"/>
  <c r="L42" i="28"/>
  <c r="R42" i="28" s="1"/>
  <c r="V50" i="28"/>
  <c r="T13" i="28"/>
  <c r="L30" i="28"/>
  <c r="R30" i="28" s="1"/>
  <c r="O25" i="28"/>
  <c r="V37" i="28"/>
  <c r="U30" i="28"/>
  <c r="G52" i="28"/>
  <c r="G53" i="28" s="1"/>
  <c r="O13" i="28"/>
  <c r="Q46" i="28"/>
  <c r="T7" i="28"/>
  <c r="S38" i="28"/>
  <c r="S30" i="28"/>
  <c r="H52" i="28"/>
  <c r="H53" i="28" s="1"/>
  <c r="Q37" i="28"/>
  <c r="L26" i="28"/>
  <c r="R26" i="28" s="1"/>
  <c r="T14" i="28"/>
  <c r="P46" i="28"/>
  <c r="U21" i="28"/>
  <c r="Q13" i="28"/>
  <c r="V13" i="28"/>
  <c r="O43" i="28"/>
  <c r="Q28" i="28"/>
  <c r="O51" i="28"/>
  <c r="V14" i="28"/>
  <c r="O26" i="28"/>
  <c r="P6" i="28"/>
  <c r="O45" i="28"/>
  <c r="Q51" i="28"/>
  <c r="P38" i="28"/>
  <c r="S14" i="28"/>
  <c r="O14" i="28"/>
  <c r="S22" i="28"/>
  <c r="O22" i="28"/>
  <c r="P26" i="28"/>
  <c r="V6" i="28"/>
  <c r="T12" i="28"/>
  <c r="O35" i="28"/>
  <c r="S37" i="28"/>
  <c r="O37" i="28"/>
  <c r="U43" i="28"/>
  <c r="Q43" i="28"/>
  <c r="Q26" i="28"/>
  <c r="U26" i="28"/>
  <c r="U14" i="28"/>
  <c r="Q14" i="28"/>
  <c r="L22" i="28"/>
  <c r="R22" i="28" s="1"/>
  <c r="V22" i="28"/>
  <c r="S6" i="28"/>
  <c r="T37" i="28"/>
  <c r="U12" i="28"/>
  <c r="Q12" i="28"/>
  <c r="U22" i="28"/>
  <c r="Q22" i="28"/>
  <c r="V51" i="28"/>
  <c r="L51" i="28"/>
  <c r="R51" i="28" s="1"/>
  <c r="V35" i="28"/>
  <c r="L35" i="28"/>
  <c r="R35" i="28" s="1"/>
  <c r="P47" i="28"/>
  <c r="T47" i="28"/>
  <c r="T44" i="28"/>
  <c r="P44" i="28"/>
  <c r="Q42" i="28"/>
  <c r="U42" i="28"/>
  <c r="P41" i="28"/>
  <c r="T41" i="28"/>
  <c r="O40" i="28"/>
  <c r="S40" i="28"/>
  <c r="P28" i="28"/>
  <c r="T28" i="28"/>
  <c r="Q50" i="28"/>
  <c r="U50" i="28"/>
  <c r="O48" i="28"/>
  <c r="S48" i="28"/>
  <c r="S33" i="28"/>
  <c r="O33" i="28"/>
  <c r="U23" i="28"/>
  <c r="Q23" i="28"/>
  <c r="V12" i="28"/>
  <c r="L12" i="28"/>
  <c r="R12" i="28" s="1"/>
  <c r="F52" i="28"/>
  <c r="F53" i="28" s="1"/>
  <c r="S39" i="28"/>
  <c r="O39" i="28"/>
  <c r="S34" i="28"/>
  <c r="O34" i="28"/>
  <c r="L27" i="28"/>
  <c r="R27" i="28" s="1"/>
  <c r="V27" i="28"/>
  <c r="T23" i="28"/>
  <c r="P23" i="28"/>
  <c r="V18" i="28"/>
  <c r="L18" i="28"/>
  <c r="R18" i="28" s="1"/>
  <c r="S10" i="28"/>
  <c r="O10" i="28"/>
  <c r="P49" i="28"/>
  <c r="T49" i="28"/>
  <c r="V24" i="28"/>
  <c r="L24" i="28"/>
  <c r="R24" i="28" s="1"/>
  <c r="T10" i="28"/>
  <c r="P10" i="28"/>
  <c r="L36" i="28"/>
  <c r="R36" i="28" s="1"/>
  <c r="V36" i="28"/>
  <c r="T32" i="28"/>
  <c r="P32" i="28"/>
  <c r="V31" i="28"/>
  <c r="L31" i="28"/>
  <c r="R31" i="28" s="1"/>
  <c r="Q18" i="28"/>
  <c r="U18" i="28"/>
  <c r="O8" i="28"/>
  <c r="S8" i="28"/>
  <c r="S17" i="28"/>
  <c r="O17" i="28"/>
  <c r="V29" i="28"/>
  <c r="L29" i="28"/>
  <c r="R29" i="28" s="1"/>
  <c r="U16" i="28"/>
  <c r="Q16" i="28"/>
  <c r="P51" i="28"/>
  <c r="T51" i="28"/>
  <c r="P35" i="28"/>
  <c r="T35" i="28"/>
  <c r="V44" i="28"/>
  <c r="L44" i="28"/>
  <c r="R44" i="28" s="1"/>
  <c r="S42" i="28"/>
  <c r="O42" i="28"/>
  <c r="V41" i="28"/>
  <c r="L41" i="28"/>
  <c r="R41" i="28" s="1"/>
  <c r="U40" i="28"/>
  <c r="Q40" i="28"/>
  <c r="O28" i="28"/>
  <c r="S28" i="28"/>
  <c r="S50" i="28"/>
  <c r="O50" i="28"/>
  <c r="U48" i="28"/>
  <c r="Q48" i="28"/>
  <c r="U33" i="28"/>
  <c r="Q33" i="28"/>
  <c r="T27" i="28"/>
  <c r="P27" i="28"/>
  <c r="S21" i="28"/>
  <c r="O21" i="28"/>
  <c r="S12" i="28"/>
  <c r="O12" i="28"/>
  <c r="O7" i="28"/>
  <c r="S7" i="28"/>
  <c r="P39" i="28"/>
  <c r="T39" i="28"/>
  <c r="V34" i="28"/>
  <c r="L34" i="28"/>
  <c r="R34" i="28" s="1"/>
  <c r="V20" i="28"/>
  <c r="L20" i="28"/>
  <c r="R20" i="28" s="1"/>
  <c r="O15" i="28"/>
  <c r="S15" i="28"/>
  <c r="V9" i="28"/>
  <c r="L9" i="28"/>
  <c r="R9" i="28" s="1"/>
  <c r="J52" i="28"/>
  <c r="J53" i="28" s="1"/>
  <c r="V49" i="28"/>
  <c r="L49" i="28"/>
  <c r="R49" i="28" s="1"/>
  <c r="S24" i="28"/>
  <c r="Q10" i="28"/>
  <c r="U10" i="28"/>
  <c r="Q36" i="28"/>
  <c r="U36" i="28"/>
  <c r="L32" i="28"/>
  <c r="R32" i="28" s="1"/>
  <c r="V32" i="28"/>
  <c r="S31" i="28"/>
  <c r="O31" i="28"/>
  <c r="U19" i="28"/>
  <c r="Q19" i="28"/>
  <c r="Q9" i="28"/>
  <c r="U9" i="28"/>
  <c r="V17" i="28"/>
  <c r="L17" i="28"/>
  <c r="R17" i="28" s="1"/>
  <c r="S29" i="28"/>
  <c r="O29" i="28"/>
  <c r="V16" i="28"/>
  <c r="L16" i="28"/>
  <c r="R16" i="28" s="1"/>
  <c r="V43" i="28"/>
  <c r="L43" i="28"/>
  <c r="R43" i="28" s="1"/>
  <c r="V47" i="28"/>
  <c r="L47" i="28"/>
  <c r="R47" i="28" s="1"/>
  <c r="Q44" i="28"/>
  <c r="U44" i="28"/>
  <c r="S41" i="28"/>
  <c r="O41" i="28"/>
  <c r="T40" i="28"/>
  <c r="P40" i="28"/>
  <c r="T48" i="28"/>
  <c r="P48" i="28"/>
  <c r="P33" i="28"/>
  <c r="T33" i="28"/>
  <c r="Q25" i="28"/>
  <c r="U25" i="28"/>
  <c r="P20" i="28"/>
  <c r="T20" i="28"/>
  <c r="P11" i="28"/>
  <c r="T11" i="28"/>
  <c r="V7" i="28"/>
  <c r="L7" i="28"/>
  <c r="U39" i="28"/>
  <c r="Q39" i="28"/>
  <c r="P34" i="28"/>
  <c r="T34" i="28"/>
  <c r="S20" i="28"/>
  <c r="O20" i="28"/>
  <c r="V15" i="28"/>
  <c r="L15" i="28"/>
  <c r="R15" i="28" s="1"/>
  <c r="V8" i="28"/>
  <c r="L8" i="28"/>
  <c r="R8" i="28" s="1"/>
  <c r="S49" i="28"/>
  <c r="O49" i="28"/>
  <c r="O23" i="28"/>
  <c r="S23" i="28"/>
  <c r="S19" i="28"/>
  <c r="O19" i="28"/>
  <c r="U11" i="28"/>
  <c r="Q11" i="28"/>
  <c r="S9" i="28"/>
  <c r="O9" i="28"/>
  <c r="S36" i="28"/>
  <c r="O36" i="28"/>
  <c r="O32" i="28"/>
  <c r="S32" i="28"/>
  <c r="P31" i="28"/>
  <c r="T31" i="28"/>
  <c r="L19" i="28"/>
  <c r="R19" i="28" s="1"/>
  <c r="V19" i="28"/>
  <c r="T9" i="28"/>
  <c r="P9" i="28"/>
  <c r="Q17" i="28"/>
  <c r="U17" i="28"/>
  <c r="U29" i="28"/>
  <c r="Q29" i="28"/>
  <c r="P16" i="28"/>
  <c r="T16" i="28"/>
  <c r="P43" i="28"/>
  <c r="T43" i="28"/>
  <c r="S47" i="28"/>
  <c r="O47" i="28"/>
  <c r="S44" i="28"/>
  <c r="O44" i="28"/>
  <c r="P42" i="28"/>
  <c r="T42" i="28"/>
  <c r="U41" i="28"/>
  <c r="Q41" i="28"/>
  <c r="V40" i="28"/>
  <c r="L40" i="28"/>
  <c r="R40" i="28" s="1"/>
  <c r="Q6" i="28"/>
  <c r="U6" i="28"/>
  <c r="P50" i="28"/>
  <c r="T50" i="28"/>
  <c r="V48" i="28"/>
  <c r="L48" i="28"/>
  <c r="R48" i="28" s="1"/>
  <c r="V33" i="28"/>
  <c r="L33" i="28"/>
  <c r="R33" i="28" s="1"/>
  <c r="T25" i="28"/>
  <c r="P25" i="28"/>
  <c r="T15" i="28"/>
  <c r="P15" i="28"/>
  <c r="V10" i="28"/>
  <c r="L10" i="28"/>
  <c r="R10" i="28" s="1"/>
  <c r="V39" i="28"/>
  <c r="L39" i="28"/>
  <c r="R39" i="28" s="1"/>
  <c r="Q34" i="28"/>
  <c r="U34" i="28"/>
  <c r="O27" i="28"/>
  <c r="S27" i="28"/>
  <c r="T24" i="28"/>
  <c r="P24" i="28"/>
  <c r="T19" i="28"/>
  <c r="P19" i="28"/>
  <c r="S11" i="28"/>
  <c r="O11" i="28"/>
  <c r="U49" i="28"/>
  <c r="Q49" i="28"/>
  <c r="U31" i="28"/>
  <c r="Q31" i="28"/>
  <c r="U24" i="28"/>
  <c r="Q24" i="28"/>
  <c r="V23" i="28"/>
  <c r="L23" i="28"/>
  <c r="R23" i="28" s="1"/>
  <c r="S18" i="28"/>
  <c r="O18" i="28"/>
  <c r="V11" i="28"/>
  <c r="L11" i="28"/>
  <c r="R11" i="28" s="1"/>
  <c r="U8" i="28"/>
  <c r="Q8" i="28"/>
  <c r="T36" i="28"/>
  <c r="P36" i="28"/>
  <c r="U32" i="28"/>
  <c r="Q32" i="28"/>
  <c r="T18" i="28"/>
  <c r="P18" i="28"/>
  <c r="P8" i="28"/>
  <c r="T8" i="28"/>
  <c r="P17" i="28"/>
  <c r="T17" i="28"/>
  <c r="P29" i="28"/>
  <c r="T29" i="28"/>
  <c r="O16" i="28"/>
  <c r="S16" i="28"/>
  <c r="U52" i="28" l="1"/>
  <c r="U53" i="28" s="1"/>
  <c r="P52" i="28"/>
  <c r="P53" i="28" s="1"/>
  <c r="V52" i="28"/>
  <c r="V53" i="28" s="1"/>
  <c r="T52" i="28"/>
  <c r="T53" i="28" s="1"/>
  <c r="S52" i="28"/>
  <c r="S53" i="28" s="1"/>
  <c r="R7" i="28"/>
  <c r="R52" i="28" s="1"/>
  <c r="R53" i="28" s="1"/>
  <c r="L52" i="28"/>
  <c r="Q52" i="28"/>
  <c r="Q53" i="28" s="1"/>
  <c r="O52" i="28"/>
  <c r="O53" i="28" s="1"/>
  <c r="P57" i="28" l="1"/>
  <c r="Q57" i="28"/>
  <c r="I19" i="11" l="1"/>
  <c r="I12" i="11"/>
  <c r="H8" i="22" l="1"/>
  <c r="H7" i="22"/>
  <c r="C218" i="26" l="1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D21" i="20" l="1"/>
  <c r="D22" i="20"/>
  <c r="D23" i="20"/>
  <c r="D24" i="20"/>
  <c r="D25" i="20"/>
  <c r="D26" i="20"/>
  <c r="D20" i="20"/>
  <c r="C9" i="23" l="1"/>
  <c r="D9" i="23"/>
  <c r="E9" i="23"/>
  <c r="F9" i="23"/>
  <c r="B9" i="23"/>
  <c r="F8" i="23" l="1"/>
  <c r="E8" i="23"/>
  <c r="D8" i="23"/>
  <c r="C8" i="23"/>
  <c r="B8" i="23"/>
  <c r="M99" i="22" l="1"/>
  <c r="K99" i="22"/>
  <c r="J99" i="22"/>
  <c r="L99" i="22" s="1"/>
  <c r="M98" i="22"/>
  <c r="K98" i="22"/>
  <c r="J98" i="22"/>
  <c r="M97" i="22"/>
  <c r="K97" i="22"/>
  <c r="J97" i="22"/>
  <c r="M96" i="22"/>
  <c r="K96" i="22"/>
  <c r="J96" i="22"/>
  <c r="M95" i="22"/>
  <c r="K95" i="22"/>
  <c r="J95" i="22"/>
  <c r="L95" i="22" s="1"/>
  <c r="M94" i="22"/>
  <c r="K94" i="22"/>
  <c r="J94" i="22"/>
  <c r="M93" i="22"/>
  <c r="K93" i="22"/>
  <c r="J93" i="22"/>
  <c r="M92" i="22"/>
  <c r="K92" i="22"/>
  <c r="J92" i="22"/>
  <c r="M91" i="22"/>
  <c r="K91" i="22"/>
  <c r="J91" i="22"/>
  <c r="M90" i="22"/>
  <c r="K90" i="22"/>
  <c r="J90" i="22"/>
  <c r="M89" i="22"/>
  <c r="K89" i="22"/>
  <c r="J89" i="22"/>
  <c r="M88" i="22"/>
  <c r="K88" i="22"/>
  <c r="J88" i="22"/>
  <c r="M87" i="22"/>
  <c r="K87" i="22"/>
  <c r="J87" i="22"/>
  <c r="L87" i="22" s="1"/>
  <c r="M86" i="22"/>
  <c r="K86" i="22"/>
  <c r="J86" i="22"/>
  <c r="M85" i="22"/>
  <c r="K85" i="22"/>
  <c r="J85" i="22"/>
  <c r="M84" i="22"/>
  <c r="K84" i="22"/>
  <c r="J84" i="22"/>
  <c r="M83" i="22"/>
  <c r="K83" i="22"/>
  <c r="J83" i="22"/>
  <c r="M82" i="22"/>
  <c r="K82" i="22"/>
  <c r="J82" i="22"/>
  <c r="M81" i="22"/>
  <c r="K81" i="22"/>
  <c r="J81" i="22"/>
  <c r="M80" i="22"/>
  <c r="K80" i="22"/>
  <c r="J80" i="22"/>
  <c r="M79" i="22"/>
  <c r="K79" i="22"/>
  <c r="J79" i="22"/>
  <c r="M78" i="22"/>
  <c r="K78" i="22"/>
  <c r="J78" i="22"/>
  <c r="M77" i="22"/>
  <c r="K77" i="22"/>
  <c r="J77" i="22"/>
  <c r="M76" i="22"/>
  <c r="K76" i="22"/>
  <c r="J76" i="22"/>
  <c r="M75" i="22"/>
  <c r="K75" i="22"/>
  <c r="J75" i="22"/>
  <c r="M74" i="22"/>
  <c r="K74" i="22"/>
  <c r="J74" i="22"/>
  <c r="M73" i="22"/>
  <c r="K73" i="22"/>
  <c r="J73" i="22"/>
  <c r="M72" i="22"/>
  <c r="K72" i="22"/>
  <c r="J72" i="22"/>
  <c r="M71" i="22"/>
  <c r="K71" i="22"/>
  <c r="J71" i="22"/>
  <c r="L71" i="22" s="1"/>
  <c r="M70" i="22"/>
  <c r="K70" i="22"/>
  <c r="J70" i="22"/>
  <c r="M69" i="22"/>
  <c r="K69" i="22"/>
  <c r="J69" i="22"/>
  <c r="M68" i="22"/>
  <c r="K68" i="22"/>
  <c r="J68" i="22"/>
  <c r="M67" i="22"/>
  <c r="K67" i="22"/>
  <c r="J67" i="22"/>
  <c r="M66" i="22"/>
  <c r="K66" i="22"/>
  <c r="J66" i="22"/>
  <c r="M65" i="22"/>
  <c r="K65" i="22"/>
  <c r="J65" i="22"/>
  <c r="M64" i="22"/>
  <c r="K64" i="22"/>
  <c r="J64" i="22"/>
  <c r="M63" i="22"/>
  <c r="K63" i="22"/>
  <c r="J63" i="22"/>
  <c r="M62" i="22"/>
  <c r="K62" i="22"/>
  <c r="J62" i="22"/>
  <c r="M61" i="22"/>
  <c r="K61" i="22"/>
  <c r="J61" i="22"/>
  <c r="M60" i="22"/>
  <c r="K60" i="22"/>
  <c r="J60" i="22"/>
  <c r="M59" i="22"/>
  <c r="K59" i="22"/>
  <c r="J59" i="22"/>
  <c r="M58" i="22"/>
  <c r="K58" i="22"/>
  <c r="J58" i="22"/>
  <c r="M57" i="22"/>
  <c r="K57" i="22"/>
  <c r="J57" i="22"/>
  <c r="M56" i="22"/>
  <c r="K56" i="22"/>
  <c r="J56" i="22"/>
  <c r="M55" i="22"/>
  <c r="K55" i="22"/>
  <c r="J55" i="22"/>
  <c r="M54" i="22"/>
  <c r="K54" i="22"/>
  <c r="J54" i="22"/>
  <c r="L54" i="22" l="1"/>
  <c r="L58" i="22"/>
  <c r="L62" i="22"/>
  <c r="L66" i="22"/>
  <c r="L70" i="22"/>
  <c r="L74" i="22"/>
  <c r="L78" i="22"/>
  <c r="L82" i="22"/>
  <c r="L86" i="22"/>
  <c r="L90" i="22"/>
  <c r="L94" i="22"/>
  <c r="L98" i="22"/>
  <c r="L55" i="22"/>
  <c r="L63" i="22"/>
  <c r="L67" i="22"/>
  <c r="L73" i="22"/>
  <c r="M100" i="22"/>
  <c r="L57" i="22"/>
  <c r="L79" i="22"/>
  <c r="L83" i="22"/>
  <c r="L89" i="22"/>
  <c r="L59" i="22"/>
  <c r="L65" i="22"/>
  <c r="L75" i="22"/>
  <c r="L81" i="22"/>
  <c r="L91" i="22"/>
  <c r="L97" i="22"/>
  <c r="L60" i="22"/>
  <c r="L68" i="22"/>
  <c r="L76" i="22"/>
  <c r="L84" i="22"/>
  <c r="L92" i="22"/>
  <c r="L56" i="22"/>
  <c r="L61" i="22"/>
  <c r="L64" i="22"/>
  <c r="L69" i="22"/>
  <c r="L72" i="22"/>
  <c r="L77" i="22"/>
  <c r="L80" i="22"/>
  <c r="L85" i="22"/>
  <c r="L88" i="22"/>
  <c r="L93" i="22"/>
  <c r="L96" i="22"/>
  <c r="L100" i="22" l="1"/>
  <c r="K98" i="14" l="1"/>
  <c r="P8" i="14" l="1"/>
  <c r="P14" i="14" s="1"/>
  <c r="O8" i="14"/>
  <c r="O14" i="14" s="1"/>
  <c r="N8" i="14"/>
  <c r="N14" i="14" s="1"/>
  <c r="M8" i="14"/>
  <c r="M14" i="14" s="1"/>
  <c r="L8" i="14"/>
  <c r="L14" i="14" s="1"/>
  <c r="K8" i="14"/>
  <c r="K14" i="14" s="1"/>
  <c r="J8" i="14"/>
  <c r="J14" i="14" s="1"/>
  <c r="I8" i="14"/>
  <c r="I14" i="14" s="1"/>
  <c r="H8" i="14"/>
  <c r="H14" i="14" s="1"/>
  <c r="G8" i="14"/>
  <c r="G14" i="14" s="1"/>
  <c r="F8" i="14"/>
  <c r="F14" i="14" s="1"/>
  <c r="E8" i="14"/>
  <c r="E14" i="14" s="1"/>
  <c r="D8" i="14"/>
  <c r="D14" i="14" s="1"/>
  <c r="C8" i="14"/>
  <c r="C14" i="14" s="1"/>
  <c r="B8" i="14"/>
  <c r="B14" i="14"/>
  <c r="C89" i="12" l="1"/>
  <c r="B89" i="12"/>
  <c r="F7" i="11" l="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1002" i="11"/>
  <c r="F1003" i="11"/>
  <c r="F1004" i="11"/>
  <c r="F1005" i="11"/>
  <c r="F1006" i="11"/>
  <c r="F1007" i="11"/>
  <c r="F1008" i="11"/>
  <c r="F1009" i="11"/>
  <c r="F1010" i="11"/>
  <c r="F1011" i="11"/>
  <c r="F1012" i="11"/>
  <c r="F1013" i="11"/>
  <c r="F1014" i="11"/>
  <c r="F1015" i="11"/>
  <c r="F1016" i="11"/>
  <c r="F1017" i="11"/>
  <c r="F1018" i="11"/>
  <c r="F1019" i="11"/>
  <c r="F1020" i="11"/>
  <c r="F1021" i="11"/>
  <c r="F1022" i="11"/>
  <c r="F1023" i="11"/>
  <c r="F1024" i="11"/>
  <c r="F1025" i="11"/>
  <c r="F1026" i="11"/>
  <c r="F1027" i="11"/>
  <c r="F1028" i="11"/>
  <c r="F1029" i="11"/>
  <c r="F1030" i="11"/>
  <c r="F1031" i="11"/>
  <c r="F1032" i="11"/>
  <c r="F1033" i="11"/>
  <c r="F1034" i="11"/>
  <c r="F1035" i="11"/>
  <c r="F1036" i="11"/>
  <c r="F1037" i="11"/>
  <c r="F1038" i="11"/>
  <c r="F1039" i="11"/>
  <c r="F1040" i="11"/>
  <c r="F1041" i="11"/>
  <c r="F1042" i="11"/>
  <c r="F1043" i="11"/>
  <c r="F1044" i="11"/>
  <c r="F1045" i="11"/>
  <c r="F1046" i="11"/>
  <c r="F1047" i="11"/>
  <c r="F1048" i="11"/>
  <c r="F1049" i="11"/>
  <c r="F1050" i="11"/>
  <c r="F1051" i="11"/>
  <c r="F1052" i="11"/>
  <c r="F1053" i="11"/>
  <c r="F1054" i="11"/>
  <c r="F1055" i="11"/>
  <c r="F1056" i="11"/>
  <c r="F1057" i="11"/>
  <c r="F1058" i="11"/>
  <c r="F1059" i="11"/>
  <c r="F1060" i="11"/>
  <c r="F1061" i="11"/>
  <c r="F1062" i="11"/>
  <c r="F1063" i="11"/>
  <c r="F1064" i="11"/>
  <c r="F1065" i="11"/>
  <c r="F1066" i="11"/>
  <c r="F1067" i="11"/>
  <c r="F1068" i="11"/>
  <c r="F1069" i="11"/>
  <c r="F1070" i="11"/>
  <c r="F1071" i="11"/>
  <c r="F1072" i="11"/>
  <c r="F1073" i="11"/>
  <c r="F1074" i="11"/>
  <c r="F1075" i="11"/>
  <c r="F1076" i="11"/>
  <c r="F1077" i="11"/>
  <c r="F1078" i="11"/>
  <c r="F1079" i="11"/>
  <c r="F1080" i="11"/>
  <c r="F1081" i="11"/>
  <c r="F1082" i="11"/>
  <c r="F1083" i="11"/>
  <c r="F1084" i="11"/>
  <c r="F1085" i="11"/>
  <c r="F1086" i="11"/>
  <c r="F1087" i="11"/>
  <c r="F1088" i="11"/>
  <c r="F1089" i="11"/>
  <c r="F1090" i="11"/>
  <c r="F1091" i="11"/>
  <c r="F1092" i="11"/>
  <c r="F1093" i="11"/>
  <c r="F1094" i="11"/>
  <c r="F1095" i="11"/>
  <c r="F1096" i="11"/>
  <c r="F1097" i="11"/>
  <c r="F1098" i="11"/>
  <c r="F1099" i="11"/>
  <c r="F1100" i="11"/>
  <c r="F1101" i="11"/>
  <c r="F1102" i="11"/>
  <c r="F1103" i="11"/>
  <c r="F1104" i="11"/>
  <c r="F1105" i="11"/>
  <c r="F1106" i="11"/>
  <c r="F1107" i="11"/>
  <c r="F1108" i="11"/>
  <c r="F1109" i="11"/>
  <c r="F1110" i="11"/>
  <c r="F1111" i="11"/>
  <c r="F1112" i="11"/>
  <c r="F1113" i="11"/>
  <c r="F1114" i="11"/>
  <c r="F1115" i="11"/>
  <c r="F1116" i="11"/>
  <c r="F1117" i="11"/>
  <c r="F1118" i="11"/>
  <c r="F1119" i="11"/>
  <c r="F1120" i="11"/>
  <c r="F1121" i="11"/>
  <c r="F1122" i="11"/>
  <c r="F1123" i="11"/>
  <c r="F1124" i="11"/>
  <c r="F1125" i="11"/>
  <c r="F1126" i="11"/>
  <c r="F1127" i="11"/>
  <c r="F1128" i="11"/>
  <c r="F1129" i="11"/>
  <c r="F1130" i="11"/>
  <c r="F1131" i="11"/>
  <c r="F1132" i="11"/>
  <c r="F1133" i="11"/>
  <c r="F1134" i="11"/>
  <c r="F1135" i="11"/>
  <c r="F1136" i="11"/>
  <c r="F1137" i="11"/>
  <c r="F1138" i="11"/>
  <c r="F1139" i="11"/>
  <c r="F1140" i="11"/>
  <c r="F1141" i="11"/>
  <c r="F1142" i="11"/>
  <c r="F1143" i="11"/>
  <c r="F1144" i="11"/>
  <c r="F1145" i="11"/>
  <c r="F1146" i="11"/>
  <c r="F1147" i="11"/>
  <c r="F1148" i="11"/>
  <c r="F1149" i="11"/>
  <c r="F1150" i="11"/>
  <c r="F1151" i="11"/>
  <c r="F1152" i="11"/>
  <c r="F1153" i="11"/>
  <c r="F1154" i="11"/>
  <c r="F1155" i="11"/>
  <c r="F1156" i="11"/>
  <c r="F1157" i="11"/>
  <c r="F1158" i="11"/>
  <c r="F1159" i="11"/>
  <c r="F1160" i="11"/>
  <c r="F1161" i="11"/>
  <c r="F1162" i="11"/>
  <c r="F1163" i="11"/>
  <c r="F1164" i="11"/>
  <c r="F1165" i="11"/>
  <c r="F1166" i="11"/>
  <c r="F1167" i="11"/>
  <c r="F1168" i="11"/>
  <c r="F1169" i="11"/>
  <c r="F1170" i="11"/>
  <c r="F1171" i="11"/>
  <c r="F1172" i="11"/>
  <c r="F1173" i="11"/>
  <c r="F1174" i="11"/>
  <c r="F1175" i="11"/>
  <c r="F1176" i="11"/>
  <c r="F1177" i="11"/>
  <c r="F1178" i="11"/>
  <c r="F1179" i="11"/>
  <c r="F1180" i="11"/>
  <c r="F1181" i="11"/>
  <c r="F1182" i="11"/>
  <c r="F1183" i="11"/>
  <c r="F1184" i="11"/>
  <c r="F1185" i="11"/>
  <c r="F1186" i="11"/>
  <c r="F1187" i="11"/>
  <c r="F1188" i="11"/>
  <c r="F1189" i="11"/>
  <c r="F1190" i="11"/>
  <c r="F1191" i="11"/>
  <c r="F1192" i="11"/>
  <c r="F1193" i="11"/>
  <c r="F1194" i="11"/>
  <c r="F1195" i="11"/>
  <c r="F1196" i="11"/>
  <c r="F1197" i="11"/>
  <c r="F1198" i="11"/>
  <c r="F1199" i="11"/>
  <c r="F1200" i="11"/>
  <c r="F1201" i="11"/>
  <c r="F1202" i="11"/>
  <c r="F1203" i="11"/>
  <c r="F1204" i="11"/>
  <c r="F1205" i="11"/>
  <c r="F1206" i="11"/>
  <c r="F1207" i="11"/>
  <c r="F1208" i="11"/>
  <c r="F1209" i="11"/>
  <c r="F1210" i="11"/>
  <c r="F1211" i="11"/>
  <c r="F1212" i="11"/>
  <c r="F1213" i="11"/>
  <c r="F1214" i="11"/>
  <c r="F1215" i="11"/>
  <c r="F1216" i="11"/>
  <c r="F1217" i="11"/>
  <c r="F1218" i="11"/>
  <c r="F1219" i="11"/>
  <c r="F1220" i="11"/>
  <c r="F1221" i="11"/>
  <c r="F1222" i="11"/>
  <c r="F1223" i="11"/>
  <c r="F1224" i="11"/>
  <c r="F1225" i="11"/>
  <c r="F1226" i="11"/>
  <c r="F1227" i="11"/>
  <c r="F1228" i="11"/>
  <c r="F1229" i="11"/>
  <c r="F1230" i="11"/>
  <c r="F1231" i="11"/>
  <c r="F1232" i="11"/>
  <c r="F1233" i="11"/>
  <c r="F1234" i="11"/>
  <c r="F1235" i="11"/>
  <c r="F1236" i="11"/>
  <c r="F1237" i="11"/>
  <c r="F1238" i="11"/>
  <c r="F1239" i="11"/>
  <c r="F1240" i="11"/>
  <c r="F1241" i="11"/>
  <c r="F1242" i="11"/>
  <c r="F1243" i="11"/>
  <c r="F1244" i="11"/>
  <c r="F1245" i="11"/>
  <c r="F1246" i="11"/>
  <c r="F1247" i="11"/>
  <c r="F1248" i="11"/>
  <c r="F1249" i="11"/>
  <c r="F1250" i="11"/>
  <c r="F1251" i="11"/>
  <c r="F1252" i="11"/>
  <c r="F1253" i="11"/>
  <c r="F1254" i="11"/>
  <c r="F1255" i="11"/>
  <c r="F1256" i="11"/>
  <c r="F1257" i="11"/>
  <c r="F1258" i="11"/>
  <c r="F1259" i="11"/>
  <c r="F1260" i="11"/>
  <c r="F1261" i="11"/>
  <c r="F1262" i="11"/>
  <c r="F1263" i="11"/>
  <c r="F1264" i="11"/>
  <c r="F1265" i="11"/>
  <c r="F1266" i="11"/>
  <c r="F1267" i="11"/>
  <c r="F1268" i="11"/>
  <c r="F1269" i="11"/>
  <c r="F1270" i="11"/>
  <c r="F1271" i="11"/>
  <c r="F1272" i="11"/>
  <c r="F1273" i="11"/>
  <c r="F1274" i="11"/>
  <c r="F1275" i="11"/>
  <c r="F1276" i="11"/>
  <c r="F1277" i="11"/>
  <c r="F1278" i="11"/>
  <c r="F1279" i="11"/>
  <c r="F1280" i="11"/>
  <c r="F1281" i="11"/>
  <c r="F1282" i="11"/>
  <c r="F1283" i="11"/>
  <c r="F1284" i="11"/>
  <c r="F1285" i="11"/>
  <c r="F1286" i="11"/>
  <c r="F1287" i="11"/>
  <c r="F1288" i="11"/>
  <c r="F1289" i="11"/>
  <c r="F1290" i="11"/>
  <c r="F1291" i="11"/>
  <c r="F1292" i="11"/>
  <c r="F1293" i="11"/>
  <c r="F1294" i="11"/>
  <c r="F1295" i="11"/>
  <c r="F1296" i="11"/>
  <c r="F1297" i="11"/>
  <c r="F1298" i="11"/>
  <c r="F1299" i="11"/>
  <c r="F1300" i="11"/>
  <c r="F1301" i="11"/>
  <c r="F1302" i="11"/>
  <c r="F1303" i="11"/>
  <c r="F1304" i="11"/>
  <c r="F1305" i="11"/>
  <c r="F1306" i="11"/>
  <c r="F1307" i="11"/>
  <c r="F1308" i="11"/>
  <c r="F1309" i="11"/>
  <c r="F1310" i="11"/>
  <c r="F1311" i="11"/>
  <c r="F1312" i="11"/>
  <c r="F1313" i="11"/>
  <c r="F1314" i="11"/>
  <c r="F1315" i="11"/>
  <c r="F1316" i="11"/>
  <c r="F1317" i="11"/>
  <c r="F1318" i="11"/>
  <c r="F1319" i="11"/>
  <c r="F1320" i="11"/>
  <c r="F1321" i="11"/>
  <c r="F1322" i="11"/>
  <c r="F1323" i="11"/>
  <c r="F1324" i="11"/>
  <c r="F1325" i="11"/>
  <c r="F1326" i="11"/>
  <c r="F1327" i="11"/>
  <c r="F1328" i="11"/>
  <c r="F1329" i="11"/>
  <c r="F1330" i="11"/>
  <c r="F1331" i="11"/>
  <c r="F1332" i="11"/>
  <c r="F1333" i="11"/>
  <c r="F1334" i="11"/>
  <c r="F1335" i="11"/>
  <c r="F1336" i="11"/>
  <c r="F1337" i="11"/>
  <c r="F1338" i="11"/>
  <c r="F1339" i="11"/>
  <c r="F1340" i="11"/>
  <c r="F1341" i="11"/>
  <c r="F1342" i="11"/>
  <c r="F1343" i="11"/>
  <c r="F1344" i="11"/>
  <c r="F1345" i="11"/>
  <c r="F1346" i="11"/>
  <c r="F1347" i="11"/>
  <c r="F1348" i="11"/>
  <c r="F1349" i="11"/>
  <c r="F1350" i="11"/>
  <c r="F1351" i="11"/>
  <c r="F1352" i="11"/>
  <c r="F1353" i="11"/>
  <c r="F1354" i="11"/>
  <c r="F1355" i="11"/>
  <c r="F1356" i="11"/>
  <c r="F1357" i="11"/>
  <c r="F1358" i="11"/>
  <c r="F1359" i="11"/>
  <c r="F1360" i="11"/>
  <c r="F1361" i="11"/>
  <c r="F1362" i="11"/>
  <c r="F1363" i="11"/>
  <c r="F1364" i="11"/>
  <c r="F1365" i="11"/>
  <c r="F1366" i="11"/>
  <c r="F1367" i="11"/>
  <c r="F1368" i="11"/>
  <c r="F1369" i="11"/>
  <c r="F1370" i="11"/>
  <c r="F1371" i="11"/>
  <c r="F1372" i="11"/>
  <c r="F1373" i="11"/>
  <c r="F1374" i="11"/>
  <c r="F1375" i="11"/>
  <c r="F1376" i="11"/>
  <c r="F1377" i="11"/>
  <c r="F1378" i="11"/>
  <c r="F1379" i="11"/>
  <c r="F1380" i="11"/>
  <c r="F1381" i="11"/>
  <c r="F1382" i="11"/>
  <c r="F1383" i="11"/>
  <c r="F1384" i="11"/>
  <c r="F1385" i="11"/>
  <c r="F1386" i="11"/>
  <c r="F1387" i="11"/>
  <c r="F1388" i="11"/>
  <c r="F1389" i="11"/>
  <c r="F1390" i="11"/>
  <c r="F1391" i="11"/>
  <c r="F1392" i="11"/>
  <c r="F1393" i="11"/>
  <c r="F1394" i="11"/>
  <c r="F1395" i="11"/>
  <c r="F1396" i="11"/>
  <c r="F1397" i="11"/>
  <c r="F1398" i="11"/>
  <c r="F1399" i="11"/>
  <c r="F1400" i="11"/>
  <c r="F1401" i="11"/>
  <c r="F1402" i="11"/>
  <c r="F1403" i="11"/>
  <c r="F1404" i="11"/>
  <c r="F1405" i="11"/>
  <c r="F1406" i="11"/>
  <c r="F1407" i="11"/>
  <c r="F1408" i="11"/>
  <c r="F1409" i="11"/>
  <c r="F1410" i="11"/>
  <c r="F1411" i="11"/>
  <c r="F1412" i="11"/>
  <c r="F1413" i="11"/>
  <c r="F1414" i="11"/>
  <c r="F1415" i="11"/>
  <c r="F1416" i="11"/>
  <c r="F1417" i="11"/>
  <c r="F1418" i="11"/>
  <c r="F1419" i="11"/>
  <c r="F1420" i="11"/>
  <c r="F1421" i="11"/>
  <c r="F1422" i="11"/>
  <c r="F1423" i="11"/>
  <c r="F1424" i="11"/>
  <c r="F1425" i="11"/>
  <c r="F1426" i="11"/>
  <c r="F1427" i="11"/>
  <c r="F1428" i="11"/>
  <c r="F1429" i="11"/>
  <c r="F1430" i="11"/>
  <c r="F1431" i="11"/>
  <c r="F1432" i="11"/>
  <c r="F1433" i="11"/>
  <c r="F1434" i="11"/>
  <c r="F1435" i="11"/>
  <c r="F1436" i="11"/>
  <c r="F1437" i="11"/>
  <c r="F1438" i="11"/>
  <c r="F1439" i="11"/>
  <c r="F1440" i="11"/>
  <c r="F1441" i="11"/>
  <c r="F1442" i="11"/>
  <c r="F1443" i="11"/>
  <c r="F1444" i="11"/>
  <c r="F1445" i="11"/>
  <c r="F1446" i="11"/>
  <c r="F1447" i="11"/>
  <c r="F1448" i="11"/>
  <c r="F1449" i="11"/>
  <c r="F1450" i="11"/>
  <c r="F1451" i="11"/>
  <c r="F1452" i="11"/>
  <c r="F1453" i="11"/>
  <c r="F1454" i="11"/>
  <c r="F1455" i="11"/>
  <c r="F1456" i="11"/>
  <c r="F1457" i="11"/>
  <c r="F1458" i="11"/>
  <c r="F1459" i="11"/>
  <c r="F1460" i="11"/>
  <c r="F1461" i="11"/>
  <c r="F1462" i="11"/>
  <c r="F1463" i="11"/>
  <c r="F1464" i="11"/>
  <c r="F1465" i="11"/>
  <c r="F1466" i="11"/>
  <c r="F1467" i="11"/>
  <c r="F1468" i="11"/>
  <c r="F1469" i="11"/>
  <c r="F1470" i="11"/>
  <c r="F1471" i="11"/>
  <c r="F1472" i="11"/>
  <c r="F1473" i="11"/>
  <c r="F1474" i="11"/>
  <c r="F1475" i="11"/>
  <c r="F1476" i="11"/>
  <c r="F1477" i="11"/>
  <c r="F1478" i="11"/>
  <c r="F1479" i="11"/>
  <c r="F1480" i="11"/>
  <c r="F1481" i="11"/>
  <c r="F1482" i="11"/>
  <c r="F1483" i="11"/>
  <c r="F1484" i="11"/>
  <c r="F1485" i="11"/>
  <c r="F1486" i="11"/>
  <c r="F1487" i="11"/>
  <c r="F1488" i="11"/>
  <c r="F1489" i="11"/>
  <c r="F1490" i="11"/>
  <c r="F1491" i="11"/>
  <c r="F1492" i="11"/>
  <c r="F1493" i="11"/>
  <c r="F1494" i="11"/>
  <c r="F1495" i="11"/>
  <c r="F1496" i="11"/>
  <c r="F1497" i="11"/>
  <c r="F1498" i="11"/>
  <c r="F1499" i="11"/>
  <c r="F1500" i="11"/>
  <c r="F1501" i="11"/>
  <c r="F1502" i="11"/>
  <c r="F1503" i="11"/>
  <c r="F1504" i="11"/>
  <c r="F1505" i="11"/>
  <c r="F1506" i="11"/>
  <c r="F1507" i="11"/>
  <c r="F1508" i="11"/>
  <c r="F1509" i="11"/>
  <c r="F1510" i="11"/>
  <c r="F1511" i="11"/>
  <c r="F1512" i="11"/>
  <c r="F1513" i="11"/>
  <c r="F1514" i="11"/>
  <c r="F1515" i="11"/>
  <c r="F1516" i="11"/>
  <c r="F1517" i="11"/>
  <c r="F1518" i="11"/>
  <c r="F1519" i="11"/>
  <c r="F1520" i="11"/>
  <c r="F1521" i="11"/>
  <c r="F1522" i="11"/>
  <c r="F1523" i="11"/>
  <c r="F1524" i="11"/>
  <c r="F1525" i="11"/>
  <c r="F1526" i="11"/>
  <c r="F1527" i="11"/>
  <c r="F1528" i="11"/>
  <c r="F1529" i="11"/>
  <c r="F1530" i="11"/>
  <c r="F1531" i="11"/>
  <c r="F1532" i="11"/>
  <c r="F1533" i="11"/>
  <c r="F1534" i="11"/>
  <c r="F1535" i="11"/>
  <c r="F1536" i="11"/>
  <c r="F1537" i="11"/>
  <c r="F1538" i="11"/>
  <c r="F1539" i="11"/>
  <c r="F1540" i="11"/>
  <c r="F1541" i="11"/>
  <c r="F1542" i="11"/>
  <c r="F1543" i="11"/>
  <c r="F1544" i="11"/>
  <c r="F1545" i="11"/>
  <c r="F1546" i="11"/>
  <c r="F1547" i="11"/>
  <c r="F1548" i="11"/>
  <c r="F1549" i="11"/>
  <c r="F1550" i="11"/>
  <c r="F1551" i="11"/>
  <c r="F1552" i="11"/>
  <c r="F1553" i="11"/>
  <c r="F1554" i="11"/>
  <c r="F1555" i="11"/>
  <c r="F1556" i="11"/>
  <c r="F1557" i="11"/>
  <c r="F1558" i="11"/>
  <c r="F1559" i="11"/>
  <c r="F1560" i="11"/>
  <c r="F1561" i="11"/>
  <c r="F1562" i="11"/>
  <c r="F1563" i="11"/>
  <c r="F1564" i="11"/>
  <c r="F1565" i="11"/>
  <c r="F1566" i="11"/>
  <c r="F1567" i="11"/>
  <c r="F1568" i="11"/>
  <c r="F1569" i="11"/>
  <c r="F1570" i="11"/>
  <c r="F1571" i="11"/>
  <c r="F1572" i="11"/>
  <c r="F1573" i="11"/>
  <c r="F1574" i="11"/>
  <c r="F1575" i="11"/>
  <c r="F1576" i="11"/>
  <c r="F1577" i="11"/>
  <c r="F1578" i="11"/>
  <c r="F1579" i="11"/>
  <c r="F1580" i="11"/>
  <c r="F1581" i="11"/>
  <c r="F1582" i="11"/>
  <c r="F1583" i="11"/>
  <c r="F1584" i="11"/>
  <c r="F1585" i="11"/>
  <c r="F1586" i="11"/>
  <c r="F1587" i="11"/>
  <c r="F1588" i="11"/>
  <c r="F1589" i="11"/>
  <c r="F1590" i="11"/>
  <c r="F1591" i="11"/>
  <c r="F1592" i="11"/>
  <c r="F1593" i="11"/>
  <c r="F1594" i="11"/>
  <c r="F1595" i="11"/>
  <c r="F1596" i="11"/>
  <c r="F1597" i="11"/>
  <c r="F1598" i="11"/>
  <c r="F1599" i="11"/>
  <c r="F1600" i="11"/>
  <c r="F1601" i="11"/>
  <c r="F1602" i="11"/>
  <c r="F1603" i="11"/>
  <c r="F1604" i="11"/>
  <c r="F1605" i="11"/>
  <c r="F1606" i="11"/>
  <c r="F1607" i="11"/>
  <c r="F1608" i="11"/>
  <c r="F1609" i="11"/>
  <c r="F1610" i="11"/>
  <c r="F1611" i="11"/>
  <c r="F1612" i="11"/>
  <c r="F1613" i="11"/>
  <c r="F1614" i="11"/>
  <c r="F1615" i="11"/>
  <c r="F1616" i="11"/>
  <c r="F1617" i="11"/>
  <c r="F1618" i="11"/>
  <c r="F1619" i="11"/>
  <c r="F1620" i="11"/>
  <c r="F1621" i="11"/>
  <c r="F1622" i="11"/>
  <c r="F1623" i="11"/>
  <c r="F1624" i="11"/>
  <c r="F1625" i="11"/>
  <c r="F1626" i="11"/>
  <c r="F1627" i="11"/>
  <c r="F1628" i="11"/>
  <c r="F1629" i="11"/>
  <c r="F1630" i="11"/>
  <c r="F1631" i="11"/>
  <c r="F1632" i="11"/>
  <c r="F1633" i="11"/>
  <c r="F1634" i="11"/>
  <c r="F1635" i="11"/>
  <c r="F1636" i="11"/>
  <c r="F1637" i="11"/>
  <c r="F1638" i="11"/>
  <c r="F1639" i="11"/>
  <c r="F1640" i="11"/>
  <c r="F1641" i="11"/>
  <c r="F1642" i="11"/>
  <c r="F1643" i="11"/>
  <c r="F1644" i="11"/>
  <c r="F1645" i="11"/>
  <c r="F1646" i="11"/>
  <c r="F1647" i="11"/>
  <c r="F1648" i="11"/>
  <c r="F1649" i="11"/>
  <c r="F1650" i="11"/>
  <c r="F1651" i="11"/>
  <c r="F1652" i="11"/>
  <c r="F1653" i="11"/>
  <c r="F1654" i="11"/>
  <c r="F1655" i="11"/>
  <c r="F1656" i="11"/>
  <c r="F1657" i="11"/>
  <c r="F1658" i="11"/>
  <c r="F1659" i="11"/>
  <c r="F1660" i="11"/>
  <c r="F1661" i="11"/>
  <c r="F1662" i="11"/>
  <c r="F1663" i="11"/>
  <c r="F1664" i="11"/>
  <c r="F1665" i="11"/>
  <c r="F1666" i="11"/>
  <c r="F1667" i="11"/>
  <c r="F1668" i="11"/>
  <c r="F1669" i="11"/>
  <c r="F1670" i="11"/>
  <c r="F1671" i="11"/>
  <c r="F1672" i="11"/>
  <c r="F1673" i="11"/>
  <c r="F1674" i="11"/>
  <c r="F1675" i="11"/>
  <c r="F1676" i="11"/>
  <c r="F1677" i="11"/>
  <c r="F1678" i="11"/>
  <c r="F1679" i="11"/>
  <c r="F1680" i="11"/>
  <c r="F1681" i="11"/>
  <c r="F1682" i="11"/>
  <c r="F1683" i="11"/>
  <c r="F1684" i="11"/>
  <c r="F1685" i="11"/>
  <c r="F1686" i="11"/>
  <c r="F1687" i="11"/>
  <c r="F1688" i="11"/>
  <c r="F1689" i="11"/>
  <c r="F1690" i="11"/>
  <c r="F1691" i="11"/>
  <c r="F1692" i="11"/>
  <c r="F1693" i="11"/>
  <c r="F1694" i="11"/>
  <c r="F1695" i="11"/>
  <c r="F1696" i="11"/>
  <c r="F1697" i="11"/>
  <c r="F1698" i="11"/>
  <c r="F1699" i="11"/>
  <c r="F1700" i="11"/>
  <c r="F1701" i="11"/>
  <c r="F1702" i="11"/>
  <c r="F1703" i="11"/>
  <c r="F1704" i="11"/>
  <c r="F1705" i="11"/>
  <c r="F1706" i="11"/>
  <c r="F1707" i="11"/>
  <c r="F1708" i="11"/>
  <c r="F1709" i="11"/>
  <c r="F1710" i="11"/>
  <c r="F1711" i="11"/>
  <c r="F1712" i="11"/>
  <c r="F1713" i="11"/>
  <c r="F1714" i="11"/>
  <c r="F1715" i="11"/>
  <c r="F1716" i="11"/>
  <c r="F1717" i="11"/>
  <c r="F1718" i="11"/>
  <c r="F1719" i="11"/>
  <c r="F1720" i="11"/>
  <c r="F1721" i="11"/>
  <c r="F1722" i="11"/>
  <c r="F1723" i="11"/>
  <c r="F1724" i="11"/>
  <c r="F1725" i="11"/>
  <c r="F1726" i="11"/>
  <c r="F1727" i="11"/>
  <c r="F1728" i="11"/>
  <c r="F1729" i="11"/>
  <c r="F1730" i="11"/>
  <c r="F1731" i="11"/>
  <c r="F1732" i="11"/>
  <c r="F1733" i="11"/>
  <c r="F1734" i="11"/>
  <c r="F1735" i="11"/>
  <c r="F1736" i="11"/>
  <c r="F1737" i="11"/>
  <c r="F1738" i="11"/>
  <c r="F1739" i="11"/>
  <c r="F1740" i="11"/>
  <c r="F1741" i="11"/>
  <c r="F1742" i="11"/>
  <c r="F1743" i="11"/>
  <c r="F1744" i="11"/>
  <c r="F1745" i="11"/>
  <c r="F1746" i="11"/>
  <c r="F1747" i="11"/>
  <c r="F1748" i="11"/>
  <c r="F1749" i="11"/>
  <c r="F1750" i="11"/>
  <c r="F1751" i="11"/>
  <c r="F1752" i="11"/>
  <c r="F1753" i="11"/>
  <c r="F1754" i="11"/>
  <c r="F1755" i="11"/>
  <c r="F1756" i="11"/>
  <c r="F1757" i="11"/>
  <c r="F1758" i="11"/>
  <c r="F1759" i="11"/>
  <c r="F1760" i="11"/>
  <c r="F1761" i="11"/>
  <c r="F1762" i="11"/>
  <c r="F1763" i="11"/>
  <c r="F1764" i="11"/>
  <c r="F1765" i="11"/>
  <c r="F1766" i="11"/>
  <c r="F1767" i="11"/>
  <c r="F1768" i="11"/>
  <c r="F1769" i="11"/>
  <c r="F1770" i="11"/>
  <c r="F1771" i="11"/>
  <c r="F1772" i="11"/>
  <c r="F1773" i="11"/>
  <c r="F1774" i="11"/>
  <c r="F1775" i="11"/>
  <c r="F1776" i="11"/>
  <c r="F1777" i="11"/>
  <c r="F1778" i="11"/>
  <c r="F1779" i="11"/>
  <c r="F1780" i="11"/>
  <c r="F1781" i="11"/>
  <c r="F1782" i="11"/>
  <c r="F1783" i="11"/>
  <c r="F1784" i="11"/>
  <c r="F1785" i="11"/>
  <c r="F1786" i="11"/>
  <c r="F1787" i="11"/>
  <c r="F1788" i="11"/>
  <c r="F1789" i="11"/>
  <c r="F1790" i="11"/>
  <c r="F1791" i="11"/>
  <c r="F1792" i="11"/>
  <c r="F1793" i="11"/>
  <c r="F1794" i="11"/>
  <c r="F1795" i="11"/>
  <c r="F1796" i="11"/>
  <c r="F1797" i="11"/>
  <c r="F1798" i="11"/>
  <c r="F1799" i="11"/>
  <c r="F1800" i="11"/>
  <c r="F1801" i="11"/>
  <c r="F1802" i="11"/>
  <c r="F1803" i="11"/>
  <c r="F1804" i="11"/>
  <c r="F1805" i="11"/>
  <c r="F1806" i="11"/>
  <c r="F1807" i="11"/>
  <c r="F1808" i="11"/>
  <c r="F1809" i="11"/>
  <c r="F1810" i="11"/>
  <c r="F1811" i="11"/>
  <c r="F1812" i="11"/>
  <c r="F1813" i="11"/>
  <c r="F1814" i="11"/>
  <c r="F1815" i="11"/>
  <c r="F1816" i="11"/>
  <c r="F1817" i="11"/>
  <c r="F1818" i="11"/>
  <c r="F1819" i="11"/>
  <c r="F1820" i="11"/>
  <c r="F1821" i="11"/>
  <c r="F1822" i="11"/>
  <c r="F1823" i="11"/>
  <c r="F1824" i="11"/>
  <c r="F1825" i="11"/>
  <c r="F1826" i="11"/>
  <c r="F1827" i="11"/>
  <c r="F1828" i="11"/>
  <c r="F1829" i="11"/>
  <c r="F1830" i="11"/>
  <c r="F1831" i="11"/>
  <c r="F1832" i="11"/>
  <c r="F1833" i="11"/>
  <c r="F1834" i="11"/>
  <c r="F1835" i="11"/>
  <c r="F1836" i="11"/>
  <c r="F1837" i="11"/>
  <c r="F1838" i="11"/>
  <c r="F1839" i="11"/>
  <c r="F1840" i="11"/>
  <c r="F1841" i="11"/>
  <c r="F1842" i="11"/>
  <c r="F1843" i="11"/>
  <c r="F1844" i="11"/>
  <c r="F1845" i="11"/>
  <c r="F1846" i="11"/>
  <c r="F1847" i="11"/>
  <c r="F1848" i="11"/>
  <c r="F1849" i="11"/>
  <c r="F1850" i="11"/>
  <c r="F1851" i="11"/>
  <c r="F1852" i="11"/>
  <c r="F1853" i="11"/>
  <c r="F1854" i="11"/>
  <c r="F1855" i="11"/>
  <c r="F1856" i="11"/>
  <c r="F1857" i="11"/>
  <c r="F1858" i="11"/>
  <c r="F1859" i="11"/>
  <c r="F1860" i="11"/>
  <c r="F1861" i="11"/>
  <c r="F1862" i="11"/>
  <c r="F1863" i="11"/>
  <c r="F1864" i="11"/>
  <c r="F1865" i="11"/>
  <c r="F1866" i="11"/>
  <c r="F1867" i="11"/>
  <c r="F1868" i="11"/>
  <c r="F1869" i="11"/>
  <c r="F1870" i="11"/>
  <c r="F1871" i="11"/>
  <c r="F1872" i="11"/>
  <c r="F1873" i="11"/>
  <c r="F1874" i="11"/>
  <c r="F1875" i="11"/>
  <c r="F1876" i="11"/>
  <c r="F1877" i="11"/>
  <c r="F1878" i="11"/>
  <c r="F1879" i="11"/>
  <c r="F1880" i="11"/>
  <c r="F1881" i="11"/>
  <c r="F1882" i="11"/>
  <c r="F1883" i="11"/>
  <c r="F1884" i="11"/>
  <c r="F1885" i="11"/>
  <c r="F1886" i="11"/>
  <c r="F1887" i="11"/>
  <c r="F1888" i="11"/>
  <c r="F1889" i="11"/>
  <c r="F1890" i="11"/>
  <c r="F1891" i="11"/>
  <c r="F1892" i="11"/>
  <c r="F1893" i="11"/>
  <c r="F1894" i="11"/>
  <c r="F1895" i="11"/>
  <c r="F1896" i="11"/>
  <c r="F1897" i="11"/>
  <c r="F1898" i="11"/>
  <c r="F1899" i="11"/>
  <c r="F1900" i="11"/>
  <c r="F1901" i="11"/>
  <c r="F1902" i="11"/>
  <c r="F1903" i="11"/>
  <c r="F1904" i="11"/>
  <c r="F1905" i="11"/>
  <c r="F1906" i="11"/>
  <c r="F1907" i="11"/>
  <c r="F1908" i="11"/>
  <c r="F1909" i="11"/>
  <c r="F1910" i="11"/>
  <c r="F1911" i="11"/>
  <c r="F1912" i="11"/>
  <c r="F1913" i="11"/>
  <c r="F1914" i="11"/>
  <c r="F1915" i="11"/>
  <c r="F1916" i="11"/>
  <c r="F1917" i="11"/>
  <c r="F1918" i="11"/>
  <c r="F1919" i="11"/>
  <c r="F1920" i="11"/>
  <c r="F1921" i="11"/>
  <c r="F1922" i="11"/>
  <c r="F1923" i="11"/>
  <c r="F1924" i="11"/>
  <c r="F1925" i="11"/>
  <c r="F1926" i="11"/>
  <c r="F1927" i="11"/>
  <c r="F1928" i="11"/>
  <c r="F1929" i="11"/>
  <c r="F1930" i="11"/>
  <c r="F1931" i="11"/>
  <c r="F1932" i="11"/>
  <c r="F1933" i="11"/>
  <c r="F1934" i="11"/>
  <c r="F1935" i="11"/>
  <c r="F1936" i="11"/>
  <c r="F1937" i="11"/>
  <c r="F1938" i="11"/>
  <c r="F1939" i="11"/>
  <c r="F1940" i="11"/>
  <c r="F1941" i="11"/>
  <c r="F1942" i="11"/>
  <c r="F1943" i="11"/>
  <c r="F1944" i="11"/>
  <c r="F1945" i="11"/>
  <c r="F1946" i="11"/>
  <c r="F1947" i="11"/>
  <c r="F1948" i="11"/>
  <c r="F1949" i="11"/>
  <c r="F1950" i="11"/>
  <c r="F1951" i="11"/>
  <c r="F1952" i="11"/>
  <c r="F1953" i="11"/>
  <c r="F1954" i="11"/>
  <c r="F1955" i="11"/>
  <c r="F1956" i="11"/>
  <c r="F1957" i="11"/>
  <c r="F1958" i="11"/>
  <c r="F1959" i="11"/>
  <c r="F1960" i="11"/>
  <c r="F1961" i="11"/>
  <c r="F1962" i="11"/>
  <c r="F1963" i="11"/>
  <c r="F1964" i="11"/>
  <c r="F1965" i="11"/>
  <c r="F1966" i="11"/>
  <c r="F1967" i="11"/>
  <c r="F1968" i="11"/>
  <c r="F1969" i="11"/>
  <c r="F1970" i="11"/>
  <c r="F1971" i="11"/>
  <c r="F1972" i="11"/>
  <c r="F1973" i="11"/>
  <c r="F1974" i="11"/>
  <c r="F1975" i="11"/>
  <c r="F1976" i="11"/>
  <c r="F1977" i="11"/>
  <c r="F1978" i="11"/>
  <c r="F1979" i="11"/>
  <c r="F1980" i="11"/>
  <c r="F1981" i="11"/>
  <c r="F1982" i="11"/>
  <c r="F1983" i="11"/>
  <c r="F1984" i="11"/>
  <c r="F1985" i="11"/>
  <c r="F1986" i="11"/>
  <c r="F1987" i="11"/>
  <c r="F1988" i="11"/>
  <c r="F1989" i="11"/>
  <c r="F1990" i="11"/>
  <c r="F1991" i="11"/>
  <c r="F1992" i="11"/>
  <c r="F1993" i="11"/>
  <c r="F1994" i="11"/>
  <c r="F1995" i="11"/>
  <c r="F1996" i="11"/>
  <c r="F1997" i="11"/>
  <c r="F1998" i="11"/>
  <c r="F1999" i="11"/>
  <c r="F2000" i="11"/>
  <c r="F2001" i="11"/>
  <c r="F2002" i="11"/>
  <c r="F2003" i="11"/>
  <c r="F2004" i="11"/>
  <c r="F2005" i="11"/>
  <c r="F2006" i="11"/>
  <c r="F2007" i="11"/>
  <c r="F2008" i="11"/>
  <c r="F2009" i="11"/>
  <c r="F2010" i="11"/>
  <c r="F2011" i="11"/>
  <c r="F2012" i="11"/>
  <c r="F2013" i="11"/>
  <c r="F2014" i="11"/>
  <c r="F2015" i="11"/>
  <c r="F2016" i="11"/>
  <c r="F2017" i="11"/>
  <c r="F2018" i="11"/>
  <c r="F2019" i="11"/>
  <c r="F2020" i="11"/>
  <c r="F2021" i="11"/>
  <c r="F2022" i="11"/>
  <c r="F2023" i="11"/>
  <c r="F2024" i="11"/>
  <c r="F2025" i="11"/>
  <c r="F2026" i="11"/>
  <c r="F2027" i="11"/>
  <c r="F2028" i="11"/>
  <c r="F2029" i="11"/>
  <c r="F2030" i="11"/>
  <c r="F2031" i="11"/>
  <c r="F2032" i="11"/>
  <c r="F2033" i="11"/>
  <c r="F2034" i="11"/>
  <c r="F2035" i="11"/>
  <c r="F2036" i="11"/>
  <c r="F2037" i="11"/>
  <c r="F2038" i="11"/>
  <c r="F2039" i="11"/>
  <c r="F2040" i="11"/>
  <c r="F2041" i="11"/>
  <c r="F2042" i="11"/>
  <c r="F2043" i="11"/>
  <c r="F2044" i="11"/>
  <c r="F2045" i="11"/>
  <c r="F2046" i="11"/>
  <c r="F2047" i="11"/>
  <c r="F2048" i="11"/>
  <c r="F2049" i="11"/>
  <c r="F2050" i="11"/>
  <c r="F2051" i="11"/>
  <c r="F2052" i="11"/>
  <c r="F2053" i="11"/>
  <c r="F2054" i="11"/>
  <c r="F2055" i="11"/>
  <c r="F2056" i="11"/>
  <c r="F2057" i="11"/>
  <c r="F2058" i="11"/>
  <c r="F2059" i="11"/>
  <c r="F2060" i="11"/>
  <c r="F2061" i="11"/>
  <c r="F2062" i="11"/>
  <c r="F2063" i="11"/>
  <c r="F2064" i="11"/>
  <c r="F2065" i="11"/>
  <c r="F2066" i="11"/>
  <c r="F2067" i="11"/>
  <c r="F2068" i="11"/>
  <c r="F2069" i="11"/>
  <c r="F2070" i="11"/>
  <c r="F2071" i="11"/>
  <c r="F2072" i="11"/>
  <c r="F2073" i="11"/>
  <c r="F2074" i="11"/>
  <c r="F2075" i="11"/>
  <c r="F2076" i="11"/>
  <c r="F2077" i="11"/>
  <c r="F2078" i="11"/>
  <c r="F2079" i="11"/>
  <c r="F2080" i="11"/>
  <c r="F2081" i="11"/>
  <c r="F2082" i="11"/>
  <c r="F2083" i="11"/>
  <c r="F2084" i="11"/>
  <c r="F2085" i="11"/>
  <c r="F2086" i="11"/>
  <c r="F2087" i="11"/>
  <c r="F2088" i="11"/>
  <c r="F2089" i="11"/>
  <c r="F2090" i="11"/>
  <c r="F2091" i="11"/>
  <c r="F2092" i="11"/>
  <c r="F2093" i="11"/>
  <c r="F2094" i="11"/>
  <c r="F2095" i="11"/>
  <c r="F2096" i="11"/>
  <c r="F2097" i="11"/>
  <c r="F2098" i="11"/>
  <c r="F2099" i="11"/>
  <c r="F2100" i="11"/>
  <c r="F2101" i="11"/>
  <c r="F2102" i="11"/>
  <c r="F2103" i="11"/>
  <c r="F2104" i="11"/>
  <c r="F2105" i="11"/>
  <c r="F2106" i="11"/>
  <c r="F2107" i="11"/>
  <c r="F2108" i="11"/>
  <c r="F2109" i="11"/>
  <c r="F2110" i="11"/>
  <c r="F2111" i="11"/>
  <c r="F2112" i="11"/>
  <c r="F2113" i="11"/>
  <c r="F2114" i="11"/>
  <c r="F2115" i="11"/>
  <c r="F2116" i="11"/>
  <c r="F2117" i="11"/>
  <c r="F2118" i="11"/>
  <c r="F2119" i="11"/>
  <c r="F2120" i="11"/>
  <c r="F2121" i="11"/>
  <c r="F2122" i="11"/>
  <c r="F2123" i="11"/>
  <c r="F2124" i="11"/>
  <c r="F2125" i="11"/>
  <c r="F2126" i="11"/>
  <c r="F2127" i="11"/>
  <c r="F2128" i="11"/>
  <c r="F2129" i="11"/>
  <c r="F2130" i="11"/>
  <c r="F2131" i="11"/>
  <c r="F2132" i="11"/>
  <c r="F2133" i="11"/>
  <c r="F2134" i="11"/>
  <c r="F2135" i="11"/>
  <c r="F2136" i="11"/>
  <c r="F2137" i="11"/>
  <c r="F2138" i="11"/>
  <c r="F2139" i="11"/>
  <c r="F2140" i="11"/>
  <c r="F2141" i="11"/>
  <c r="F2142" i="11"/>
  <c r="F2143" i="11"/>
  <c r="F2144" i="11"/>
  <c r="F2145" i="11"/>
  <c r="F2146" i="11"/>
  <c r="F2147" i="11"/>
  <c r="F2148" i="11"/>
  <c r="F2149" i="11"/>
  <c r="F2150" i="11"/>
  <c r="F2151" i="11"/>
  <c r="F2152" i="11"/>
  <c r="F2153" i="11"/>
  <c r="F2154" i="11"/>
  <c r="F2155" i="11"/>
  <c r="F2156" i="11"/>
  <c r="F2157" i="11"/>
  <c r="F2158" i="11"/>
  <c r="F2159" i="11"/>
  <c r="F2160" i="11"/>
  <c r="F2161" i="11"/>
  <c r="F2162" i="11"/>
  <c r="F2163" i="11"/>
  <c r="F2164" i="11"/>
  <c r="F2165" i="11"/>
  <c r="F2166" i="11"/>
  <c r="F2167" i="11"/>
  <c r="F2168" i="11"/>
  <c r="F2169" i="11"/>
  <c r="F2170" i="11"/>
  <c r="F2171" i="11"/>
  <c r="F2172" i="11"/>
  <c r="F2173" i="11"/>
  <c r="F2174" i="11"/>
  <c r="F2175" i="11"/>
  <c r="F2176" i="11"/>
  <c r="F2177" i="11"/>
  <c r="F2178" i="11"/>
  <c r="F2179" i="11"/>
  <c r="F2180" i="11"/>
  <c r="F2181" i="11"/>
  <c r="F2182" i="11"/>
  <c r="F2183" i="11"/>
  <c r="F2184" i="11"/>
  <c r="F2185" i="11"/>
  <c r="F2186" i="11"/>
  <c r="F2187" i="11"/>
  <c r="F2188" i="11"/>
  <c r="F2189" i="11"/>
  <c r="F2190" i="11"/>
  <c r="F2191" i="11"/>
  <c r="F2192" i="11"/>
  <c r="F2193" i="11"/>
  <c r="F2194" i="11"/>
  <c r="F2195" i="11"/>
  <c r="F2196" i="11"/>
  <c r="F2197" i="11"/>
  <c r="F2198" i="11"/>
  <c r="F2199" i="11"/>
  <c r="F2200" i="11"/>
  <c r="F2201" i="11"/>
  <c r="F2202" i="11"/>
  <c r="F2203" i="11"/>
  <c r="F2204" i="11"/>
  <c r="F2205" i="11"/>
  <c r="F2206" i="11"/>
  <c r="F2207" i="11"/>
  <c r="F2208" i="11"/>
  <c r="F2209" i="11"/>
  <c r="F2210" i="11"/>
  <c r="F2211" i="11"/>
  <c r="F2212" i="11"/>
  <c r="F2213" i="11"/>
  <c r="F2214" i="11"/>
  <c r="F2215" i="11"/>
  <c r="F2216" i="11"/>
  <c r="F2217" i="11"/>
  <c r="F2218" i="11"/>
  <c r="F2219" i="11"/>
  <c r="F2220" i="11"/>
  <c r="F2221" i="11"/>
  <c r="F2222" i="11"/>
  <c r="F2223" i="11"/>
  <c r="F2224" i="11"/>
  <c r="F2225" i="11"/>
  <c r="F2226" i="11"/>
  <c r="F2227" i="11"/>
  <c r="F2228" i="11"/>
  <c r="F2229" i="11"/>
  <c r="F2230" i="11"/>
  <c r="F2231" i="11"/>
  <c r="F2232" i="11"/>
  <c r="F2233" i="11"/>
  <c r="F2234" i="11"/>
  <c r="F2235" i="11"/>
  <c r="F2236" i="11"/>
  <c r="F2237" i="11"/>
  <c r="F2238" i="11"/>
  <c r="F2239" i="11"/>
  <c r="F2240" i="11"/>
  <c r="F2241" i="11"/>
  <c r="F2242" i="11"/>
  <c r="F2243" i="11"/>
  <c r="F2244" i="11"/>
  <c r="F2245" i="11"/>
  <c r="F2246" i="11"/>
  <c r="F2247" i="11"/>
  <c r="F2248" i="11"/>
  <c r="F2249" i="11"/>
  <c r="F2250" i="11"/>
  <c r="F2251" i="11"/>
  <c r="F2252" i="11"/>
  <c r="F2253" i="11"/>
  <c r="F2254" i="11"/>
  <c r="F2255" i="11"/>
  <c r="F2256" i="11"/>
  <c r="F2257" i="11"/>
  <c r="F2258" i="11"/>
  <c r="F2259" i="11"/>
  <c r="F2260" i="11"/>
  <c r="F2261" i="11"/>
  <c r="F2262" i="11"/>
  <c r="F2263" i="11"/>
  <c r="F2264" i="11"/>
  <c r="F2265" i="11"/>
  <c r="F2266" i="11"/>
  <c r="F2267" i="11"/>
  <c r="F2268" i="11"/>
  <c r="F2269" i="11"/>
  <c r="F2270" i="11"/>
  <c r="F2271" i="11"/>
  <c r="F2272" i="11"/>
  <c r="F2273" i="11"/>
  <c r="F2274" i="11"/>
  <c r="F2275" i="11"/>
  <c r="F2276" i="11"/>
  <c r="F2277" i="11"/>
  <c r="F2278" i="11"/>
  <c r="F2279" i="11"/>
  <c r="F2280" i="11"/>
  <c r="F2281" i="11"/>
  <c r="F2282" i="11"/>
  <c r="F2283" i="11"/>
  <c r="F2284" i="11"/>
  <c r="F2285" i="11"/>
  <c r="F2286" i="11"/>
  <c r="F2287" i="11"/>
  <c r="F2288" i="11"/>
  <c r="F2289" i="11"/>
  <c r="F2290" i="11"/>
  <c r="F2291" i="11"/>
  <c r="F2292" i="11"/>
  <c r="F2293" i="11"/>
  <c r="F2294" i="11"/>
  <c r="F2295" i="11"/>
  <c r="F2296" i="11"/>
  <c r="F2297" i="11"/>
  <c r="F2298" i="11"/>
  <c r="F2299" i="11"/>
  <c r="F2300" i="11"/>
  <c r="F2301" i="11"/>
  <c r="F2302" i="11"/>
  <c r="F2303" i="11"/>
  <c r="F2304" i="11"/>
  <c r="F2305" i="11"/>
  <c r="F2306" i="11"/>
  <c r="F2307" i="11"/>
  <c r="F2308" i="11"/>
  <c r="F2309" i="11"/>
  <c r="F2310" i="11"/>
  <c r="F2311" i="11"/>
  <c r="F2312" i="11"/>
  <c r="F2313" i="11"/>
  <c r="F2314" i="11"/>
  <c r="F2315" i="11"/>
  <c r="F2316" i="11"/>
  <c r="F2317" i="11"/>
  <c r="F2318" i="11"/>
  <c r="F2319" i="11"/>
  <c r="F2320" i="11"/>
  <c r="F2321" i="11"/>
  <c r="F2322" i="11"/>
  <c r="F2323" i="11"/>
  <c r="F2324" i="11"/>
  <c r="F2325" i="11"/>
  <c r="F2326" i="11"/>
  <c r="F2327" i="11"/>
  <c r="F2328" i="11"/>
  <c r="F2329" i="11"/>
  <c r="F2330" i="11"/>
  <c r="F2331" i="11"/>
  <c r="F2332" i="11"/>
  <c r="F2333" i="11"/>
  <c r="F2334" i="11"/>
  <c r="F2335" i="11"/>
  <c r="F2336" i="11"/>
  <c r="F2337" i="11"/>
  <c r="F2338" i="11"/>
  <c r="F2339" i="11"/>
  <c r="F2340" i="11"/>
  <c r="F2341" i="11"/>
  <c r="F2342" i="11"/>
  <c r="F2343" i="11"/>
  <c r="F2344" i="11"/>
  <c r="F2345" i="11"/>
  <c r="F2346" i="11"/>
  <c r="F2347" i="11"/>
  <c r="F2348" i="11"/>
  <c r="F2349" i="11"/>
  <c r="F2350" i="11"/>
  <c r="F2351" i="11"/>
  <c r="F2352" i="11"/>
  <c r="F2353" i="11"/>
  <c r="F2354" i="11"/>
  <c r="F2355" i="11"/>
  <c r="F2356" i="11"/>
  <c r="F2357" i="11"/>
  <c r="F2358" i="11"/>
  <c r="F2359" i="11"/>
  <c r="F2360" i="11"/>
  <c r="F2361" i="11"/>
  <c r="F2362" i="11"/>
  <c r="F2363" i="11"/>
  <c r="F2364" i="11"/>
  <c r="F2365" i="11"/>
  <c r="F2366" i="11"/>
  <c r="F2367" i="11"/>
  <c r="F2368" i="11"/>
  <c r="F2369" i="11"/>
  <c r="F2370" i="11"/>
  <c r="F2371" i="11"/>
  <c r="F2372" i="11"/>
  <c r="F2373" i="11"/>
  <c r="F2374" i="11"/>
  <c r="F2375" i="11"/>
  <c r="F2376" i="11"/>
  <c r="F2377" i="11"/>
  <c r="F2378" i="11"/>
  <c r="F2379" i="11"/>
  <c r="F2380" i="11"/>
  <c r="F2381" i="11"/>
  <c r="F2382" i="11"/>
  <c r="F2383" i="11"/>
  <c r="F2384" i="11"/>
  <c r="F2385" i="11"/>
  <c r="F2386" i="11"/>
  <c r="F2387" i="11"/>
  <c r="F2388" i="11"/>
  <c r="F2389" i="11"/>
  <c r="F2390" i="11"/>
  <c r="F2391" i="11"/>
  <c r="F2392" i="11"/>
  <c r="F2393" i="11"/>
  <c r="F2394" i="11"/>
  <c r="F2395" i="11"/>
  <c r="F2396" i="11"/>
  <c r="F2397" i="11"/>
  <c r="F2398" i="11"/>
  <c r="F2399" i="11"/>
  <c r="F2400" i="11"/>
  <c r="F2401" i="11"/>
  <c r="F2402" i="11"/>
  <c r="F2403" i="11"/>
  <c r="F2404" i="11"/>
  <c r="F2405" i="11"/>
  <c r="F2406" i="11"/>
  <c r="F2407" i="11"/>
  <c r="F2408" i="11"/>
  <c r="F2409" i="11"/>
  <c r="F2410" i="11"/>
  <c r="F2411" i="11"/>
  <c r="F2412" i="11"/>
  <c r="F2413" i="11"/>
  <c r="F2414" i="11"/>
  <c r="F2415" i="11"/>
  <c r="F2416" i="11"/>
  <c r="F2417" i="11"/>
  <c r="F2418" i="11"/>
  <c r="F2419" i="11"/>
  <c r="F2420" i="11"/>
  <c r="F2421" i="11"/>
  <c r="F2422" i="11"/>
  <c r="F2423" i="11"/>
  <c r="F2424" i="11"/>
  <c r="F2425" i="11"/>
  <c r="F2426" i="11"/>
  <c r="F2427" i="11"/>
  <c r="F2428" i="11"/>
  <c r="F2429" i="11"/>
  <c r="F2430" i="11"/>
  <c r="F2431" i="11"/>
  <c r="F2432" i="11"/>
  <c r="F2433" i="11"/>
  <c r="F2434" i="11"/>
  <c r="F2435" i="11"/>
  <c r="F2436" i="11"/>
  <c r="F2437" i="11"/>
  <c r="F2438" i="11"/>
  <c r="F2439" i="11"/>
  <c r="F2440" i="11"/>
  <c r="F2441" i="11"/>
  <c r="F2442" i="11"/>
  <c r="F2443" i="11"/>
  <c r="F2444" i="11"/>
  <c r="F2445" i="11"/>
  <c r="F2446" i="11"/>
  <c r="F2447" i="11"/>
  <c r="F2448" i="11"/>
  <c r="F2449" i="11"/>
  <c r="F2450" i="11"/>
  <c r="F2451" i="11"/>
  <c r="F2452" i="11"/>
  <c r="F2453" i="11"/>
  <c r="F2454" i="11"/>
  <c r="F2455" i="11"/>
  <c r="F2456" i="11"/>
  <c r="F2457" i="11"/>
  <c r="F2458" i="11"/>
  <c r="F2459" i="11"/>
  <c r="F2460" i="11"/>
  <c r="F2461" i="11"/>
  <c r="F2462" i="11"/>
  <c r="F2463" i="11"/>
  <c r="F2464" i="11"/>
  <c r="F2465" i="11"/>
  <c r="F2466" i="11"/>
  <c r="F2467" i="11"/>
  <c r="F2468" i="11"/>
  <c r="F2469" i="11"/>
  <c r="F2470" i="11"/>
  <c r="F2471" i="11"/>
  <c r="F2472" i="11"/>
  <c r="F2473" i="11"/>
  <c r="F2474" i="11"/>
  <c r="F2475" i="11"/>
  <c r="F2476" i="11"/>
  <c r="F2477" i="11"/>
  <c r="F2478" i="11"/>
  <c r="F2479" i="11"/>
  <c r="F2480" i="11"/>
  <c r="F2481" i="11"/>
  <c r="F2482" i="11"/>
  <c r="F2483" i="11"/>
  <c r="F2484" i="11"/>
  <c r="F2485" i="11"/>
  <c r="F2486" i="11"/>
  <c r="F2487" i="11"/>
  <c r="F2488" i="11"/>
  <c r="F2489" i="11"/>
  <c r="F2490" i="11"/>
  <c r="F2491" i="11"/>
  <c r="F2492" i="11"/>
  <c r="F2493" i="11"/>
  <c r="F2494" i="11"/>
  <c r="F2495" i="11"/>
  <c r="F2496" i="11"/>
  <c r="F2497" i="11"/>
  <c r="F2498" i="11"/>
  <c r="F2499" i="11"/>
  <c r="F2500" i="11"/>
  <c r="F2501" i="11"/>
  <c r="F2502" i="11"/>
  <c r="F2503" i="11"/>
  <c r="F2504" i="11"/>
  <c r="F2505" i="11"/>
  <c r="F2506" i="11"/>
  <c r="F2507" i="11"/>
  <c r="F2508" i="11"/>
  <c r="F2509" i="11"/>
  <c r="F2510" i="11"/>
  <c r="F2511" i="11"/>
  <c r="F2512" i="11"/>
  <c r="F2513" i="11"/>
  <c r="F2514" i="11"/>
  <c r="F2515" i="11"/>
  <c r="F2516" i="11"/>
  <c r="F2517" i="11"/>
  <c r="F2518" i="11"/>
  <c r="F2519" i="11"/>
  <c r="F2520" i="11"/>
  <c r="F2521" i="11"/>
  <c r="F2522" i="11"/>
  <c r="F2523" i="11"/>
  <c r="F2524" i="11"/>
  <c r="F2525" i="11"/>
  <c r="F2526" i="11"/>
  <c r="F2527" i="11"/>
  <c r="F2528" i="11"/>
  <c r="F2529" i="11"/>
  <c r="F2530" i="11"/>
  <c r="F2531" i="11"/>
  <c r="F2532" i="11"/>
  <c r="F2533" i="11"/>
  <c r="F2534" i="11"/>
  <c r="F2535" i="11"/>
  <c r="F2536" i="11"/>
  <c r="F2537" i="11"/>
  <c r="F2538" i="11"/>
  <c r="F2539" i="11"/>
  <c r="F2540" i="11"/>
  <c r="F2541" i="11"/>
  <c r="F2542" i="11"/>
  <c r="F2543" i="11"/>
  <c r="F2544" i="11"/>
  <c r="F2545" i="11"/>
  <c r="F2546" i="11"/>
  <c r="F2547" i="11"/>
  <c r="F2548" i="11"/>
  <c r="F2549" i="11"/>
  <c r="F2550" i="11"/>
  <c r="F2551" i="11"/>
  <c r="F2552" i="11"/>
  <c r="F2553" i="11"/>
  <c r="F2554" i="11"/>
  <c r="F2555" i="11"/>
  <c r="F2556" i="11"/>
  <c r="F2557" i="11"/>
  <c r="F2558" i="11"/>
  <c r="F2559" i="11"/>
  <c r="F2560" i="11"/>
  <c r="F2561" i="11"/>
  <c r="F2562" i="11"/>
  <c r="F2563" i="11"/>
  <c r="F2564" i="11"/>
  <c r="F2565" i="11"/>
  <c r="F2566" i="11"/>
  <c r="F2567" i="11"/>
  <c r="F2568" i="11"/>
  <c r="F2569" i="11"/>
  <c r="F2570" i="11"/>
  <c r="F2571" i="11"/>
  <c r="F2572" i="11"/>
  <c r="F2573" i="11"/>
  <c r="F2574" i="11"/>
  <c r="F2575" i="11"/>
  <c r="F2576" i="11"/>
  <c r="F2577" i="11"/>
  <c r="F2578" i="11"/>
  <c r="F2579" i="11"/>
  <c r="F2580" i="11"/>
  <c r="F2581" i="11"/>
  <c r="F2582" i="11"/>
  <c r="F2583" i="11"/>
  <c r="F2584" i="11"/>
  <c r="F2585" i="11"/>
  <c r="F2586" i="11"/>
  <c r="F2587" i="11"/>
  <c r="F2588" i="11"/>
  <c r="F2589" i="11"/>
  <c r="F2590" i="11"/>
  <c r="F2591" i="11"/>
  <c r="F2592" i="11"/>
  <c r="F2593" i="11"/>
  <c r="F2594" i="11"/>
  <c r="F2595" i="11"/>
  <c r="F2596" i="11"/>
  <c r="F2597" i="11"/>
  <c r="F2598" i="11"/>
  <c r="F2599" i="11"/>
  <c r="F2600" i="11"/>
  <c r="F2601" i="11"/>
  <c r="F2602" i="11"/>
  <c r="F2603" i="11"/>
  <c r="F2604" i="11"/>
  <c r="F2605" i="11"/>
  <c r="F2606" i="11"/>
  <c r="F2607" i="11"/>
  <c r="F2608" i="11"/>
  <c r="F2609" i="11"/>
  <c r="F2610" i="11"/>
  <c r="F2611" i="11"/>
  <c r="F2612" i="11"/>
  <c r="F2613" i="11"/>
  <c r="F2614" i="11"/>
  <c r="F2615" i="11"/>
  <c r="F2616" i="11"/>
  <c r="F2617" i="11"/>
  <c r="F2618" i="11"/>
  <c r="F2619" i="11"/>
  <c r="F2620" i="11"/>
  <c r="F2621" i="11"/>
  <c r="F2622" i="11"/>
  <c r="F2623" i="11"/>
  <c r="F2624" i="11"/>
  <c r="F2625" i="11"/>
  <c r="F2626" i="11"/>
  <c r="F2627" i="11"/>
  <c r="F2628" i="11"/>
  <c r="F2629" i="11"/>
  <c r="F2630" i="11"/>
  <c r="F2631" i="11"/>
  <c r="F2632" i="11"/>
  <c r="F2633" i="11"/>
  <c r="F2634" i="11"/>
  <c r="F2635" i="11"/>
  <c r="F2636" i="11"/>
  <c r="F2637" i="11"/>
  <c r="F2638" i="11"/>
  <c r="F2639" i="11"/>
  <c r="F2640" i="11"/>
  <c r="F2641" i="11"/>
  <c r="F2642" i="11"/>
  <c r="F2643" i="11"/>
  <c r="F2644" i="11"/>
  <c r="F2645" i="11"/>
  <c r="F2646" i="11"/>
  <c r="F2647" i="11"/>
  <c r="F2648" i="11"/>
  <c r="F2649" i="11"/>
  <c r="F2650" i="11"/>
  <c r="F2651" i="11"/>
  <c r="F2652" i="11"/>
  <c r="F2653" i="11"/>
  <c r="F2654" i="11"/>
  <c r="F2655" i="11"/>
  <c r="F2656" i="11"/>
  <c r="F2657" i="11"/>
  <c r="F2658" i="11"/>
  <c r="F2659" i="11"/>
  <c r="F2660" i="11"/>
  <c r="F2661" i="11"/>
  <c r="F2662" i="11"/>
  <c r="F2663" i="11"/>
  <c r="F2664" i="11"/>
  <c r="F2665" i="11"/>
  <c r="F2666" i="11"/>
  <c r="F2667" i="11"/>
  <c r="F2668" i="11"/>
  <c r="F2669" i="11"/>
  <c r="F2670" i="11"/>
  <c r="F2671" i="11"/>
  <c r="F2672" i="11"/>
  <c r="F2673" i="11"/>
  <c r="F2674" i="11"/>
  <c r="F2675" i="11"/>
  <c r="F2676" i="11"/>
  <c r="F2677" i="11"/>
  <c r="F2678" i="11"/>
  <c r="F2679" i="11"/>
  <c r="F2680" i="11"/>
  <c r="F2681" i="11"/>
  <c r="F2682" i="11"/>
  <c r="F2683" i="11"/>
  <c r="F2684" i="11"/>
  <c r="F2685" i="11"/>
  <c r="F2686" i="11"/>
  <c r="F2687" i="11"/>
  <c r="F2688" i="11"/>
  <c r="F2689" i="11"/>
  <c r="F2690" i="11"/>
  <c r="F2691" i="11"/>
  <c r="F2692" i="11"/>
  <c r="F2693" i="11"/>
  <c r="F2694" i="11"/>
  <c r="F2695" i="11"/>
  <c r="F2696" i="11"/>
  <c r="F2697" i="11"/>
  <c r="F2698" i="11"/>
  <c r="F2699" i="11"/>
  <c r="F2700" i="11"/>
  <c r="F2701" i="11"/>
  <c r="F2702" i="11"/>
  <c r="F2703" i="11"/>
  <c r="F2704" i="11"/>
  <c r="F2705" i="11"/>
  <c r="F2706" i="11"/>
  <c r="F2707" i="11"/>
  <c r="F2708" i="11"/>
  <c r="F2709" i="11"/>
  <c r="F2710" i="11"/>
  <c r="F2711" i="11"/>
  <c r="F2712" i="11"/>
  <c r="F2713" i="11"/>
  <c r="F2714" i="11"/>
  <c r="F2715" i="11"/>
  <c r="F2716" i="11"/>
  <c r="F2717" i="11"/>
  <c r="F2718" i="11"/>
  <c r="F2719" i="11"/>
  <c r="F2720" i="11"/>
  <c r="F2721" i="11"/>
  <c r="F2722" i="11"/>
  <c r="F2723" i="11"/>
  <c r="F2724" i="11"/>
  <c r="F2725" i="11"/>
  <c r="F2726" i="11"/>
  <c r="F2727" i="11"/>
  <c r="F2728" i="11"/>
  <c r="F2729" i="11"/>
  <c r="F2730" i="11"/>
  <c r="F2731" i="11"/>
  <c r="F2732" i="11"/>
  <c r="F2733" i="11"/>
  <c r="F2734" i="11"/>
  <c r="F2735" i="11"/>
  <c r="F2736" i="11"/>
  <c r="F2737" i="11"/>
  <c r="F2738" i="11"/>
  <c r="F2739" i="11"/>
  <c r="F2740" i="11"/>
  <c r="F2741" i="11"/>
  <c r="F2742" i="11"/>
  <c r="F2743" i="11"/>
  <c r="F2744" i="11"/>
  <c r="F2745" i="11"/>
  <c r="F2746" i="11"/>
  <c r="F2747" i="11"/>
  <c r="F2748" i="11"/>
  <c r="F2749" i="11"/>
  <c r="F2750" i="11"/>
  <c r="F2751" i="11"/>
  <c r="F2752" i="11"/>
  <c r="F2753" i="11"/>
  <c r="F2754" i="11"/>
  <c r="F2755" i="11"/>
  <c r="F2756" i="11"/>
  <c r="F2757" i="11"/>
  <c r="F2758" i="11"/>
  <c r="F2759" i="11"/>
  <c r="F2760" i="11"/>
  <c r="F2761" i="11"/>
  <c r="F2762" i="11"/>
  <c r="F2763" i="11"/>
  <c r="F2764" i="11"/>
  <c r="F2765" i="11"/>
  <c r="F2766" i="11"/>
  <c r="F2767" i="11"/>
  <c r="F2768" i="11"/>
  <c r="F2769" i="11"/>
  <c r="F2770" i="11"/>
  <c r="F2771" i="11"/>
  <c r="F2772" i="11"/>
  <c r="F2773" i="11"/>
  <c r="F2774" i="11"/>
  <c r="F2775" i="11"/>
  <c r="F2776" i="11"/>
  <c r="F2777" i="11"/>
  <c r="F2778" i="11"/>
  <c r="F2779" i="11"/>
  <c r="F2780" i="11"/>
  <c r="F2781" i="11"/>
  <c r="F2782" i="11"/>
  <c r="F2783" i="11"/>
  <c r="F2784" i="11"/>
  <c r="F2785" i="11"/>
  <c r="F2786" i="11"/>
  <c r="F2787" i="11"/>
  <c r="F2788" i="11"/>
  <c r="F2789" i="11"/>
  <c r="F2790" i="11"/>
  <c r="F2791" i="11"/>
  <c r="F2792" i="11"/>
  <c r="F2793" i="11"/>
  <c r="F2794" i="11"/>
  <c r="F2795" i="11"/>
  <c r="F2796" i="11"/>
  <c r="F2797" i="11"/>
  <c r="F2798" i="11"/>
  <c r="F2799" i="11"/>
  <c r="F2800" i="11"/>
  <c r="F2801" i="11"/>
  <c r="F2802" i="11"/>
  <c r="F2803" i="11"/>
  <c r="F2804" i="11"/>
  <c r="F2805" i="11"/>
  <c r="F2806" i="11"/>
  <c r="F2807" i="11"/>
  <c r="F2808" i="11"/>
  <c r="F2809" i="11"/>
  <c r="F2810" i="11"/>
  <c r="F2811" i="11"/>
  <c r="F2812" i="11"/>
  <c r="F2813" i="11"/>
  <c r="F2814" i="11"/>
  <c r="F2815" i="11"/>
  <c r="F2816" i="11"/>
  <c r="F2817" i="11"/>
  <c r="F2818" i="11"/>
  <c r="F2819" i="11"/>
  <c r="F2820" i="11"/>
  <c r="F2821" i="11"/>
  <c r="F2822" i="11"/>
  <c r="F2823" i="11"/>
  <c r="F2824" i="11"/>
  <c r="F2825" i="11"/>
  <c r="F2826" i="11"/>
  <c r="F2827" i="11"/>
  <c r="F2828" i="11"/>
  <c r="F2829" i="11"/>
  <c r="F2830" i="11"/>
  <c r="F2831" i="11"/>
  <c r="F2832" i="11"/>
  <c r="F2833" i="11"/>
  <c r="F2834" i="11"/>
  <c r="F2835" i="11"/>
  <c r="F2836" i="11"/>
  <c r="F2837" i="11"/>
  <c r="F2838" i="11"/>
  <c r="F2839" i="11"/>
  <c r="F2840" i="11"/>
  <c r="F2841" i="11"/>
  <c r="F2842" i="11"/>
  <c r="F2843" i="11"/>
  <c r="F2844" i="11"/>
  <c r="F2845" i="11"/>
  <c r="F2846" i="11"/>
  <c r="F2847" i="11"/>
  <c r="F2848" i="11"/>
  <c r="F2849" i="11"/>
  <c r="F2850" i="11"/>
  <c r="F2851" i="11"/>
  <c r="F2852" i="11"/>
  <c r="F2853" i="11"/>
  <c r="F2854" i="11"/>
  <c r="F2855" i="11"/>
  <c r="F2856" i="11"/>
  <c r="F2857" i="11"/>
  <c r="F2858" i="11"/>
  <c r="F2859" i="11"/>
  <c r="F2860" i="11"/>
  <c r="F2861" i="11"/>
  <c r="F2862" i="11"/>
  <c r="F2863" i="11"/>
  <c r="F2864" i="11"/>
  <c r="F2865" i="11"/>
  <c r="F2866" i="11"/>
  <c r="F2867" i="11"/>
  <c r="F2868" i="11"/>
  <c r="F2869" i="11"/>
  <c r="F2870" i="11"/>
  <c r="F2871" i="11"/>
  <c r="F2872" i="11"/>
  <c r="F2873" i="11"/>
  <c r="F2874" i="11"/>
  <c r="F2875" i="11"/>
  <c r="F2876" i="11"/>
  <c r="F2877" i="11"/>
  <c r="F2878" i="11"/>
  <c r="F2879" i="11"/>
  <c r="F2880" i="11"/>
  <c r="F2881" i="11"/>
  <c r="F2882" i="11"/>
  <c r="F2883" i="11"/>
  <c r="F2884" i="11"/>
  <c r="F2885" i="11"/>
  <c r="F2886" i="11"/>
  <c r="F2887" i="11"/>
  <c r="F2888" i="11"/>
  <c r="F2889" i="11"/>
  <c r="F2890" i="11"/>
  <c r="F2891" i="11"/>
  <c r="F2892" i="11"/>
  <c r="F2893" i="11"/>
  <c r="F2894" i="11"/>
  <c r="F2895" i="11"/>
  <c r="F2896" i="11"/>
  <c r="F2897" i="11"/>
  <c r="F2898" i="11"/>
  <c r="F2899" i="11"/>
  <c r="F2900" i="11"/>
  <c r="F2901" i="11"/>
  <c r="F2902" i="11"/>
  <c r="F2903" i="11"/>
  <c r="F2904" i="11"/>
  <c r="F2905" i="11"/>
  <c r="F2906" i="11"/>
  <c r="F2907" i="11"/>
  <c r="F2908" i="11"/>
  <c r="F2909" i="11"/>
  <c r="F2910" i="11"/>
  <c r="F2911" i="11"/>
  <c r="F2912" i="11"/>
  <c r="F2913" i="11"/>
  <c r="F2914" i="11"/>
  <c r="F2915" i="11"/>
  <c r="F2916" i="11"/>
  <c r="F2917" i="11"/>
  <c r="F2918" i="11"/>
  <c r="F2919" i="11"/>
  <c r="F2920" i="11"/>
  <c r="F2921" i="11"/>
  <c r="F2922" i="11"/>
  <c r="F2923" i="11"/>
  <c r="F2924" i="11"/>
  <c r="F2925" i="11"/>
  <c r="F2926" i="11"/>
  <c r="F2927" i="11"/>
  <c r="F2928" i="11"/>
  <c r="F2929" i="11"/>
  <c r="F2930" i="11"/>
  <c r="F2931" i="11"/>
  <c r="F2932" i="11"/>
  <c r="F2933" i="11"/>
  <c r="F2934" i="11"/>
  <c r="F2935" i="11"/>
  <c r="F2936" i="11"/>
  <c r="F2937" i="11"/>
  <c r="F2938" i="11"/>
  <c r="F2939" i="11"/>
  <c r="F2940" i="11"/>
  <c r="F2941" i="11"/>
  <c r="F2942" i="11"/>
  <c r="F2943" i="11"/>
  <c r="F2944" i="11"/>
  <c r="F2945" i="11"/>
  <c r="F2946" i="11"/>
  <c r="F2947" i="11"/>
  <c r="F2948" i="11"/>
  <c r="F2949" i="11"/>
  <c r="F2950" i="11"/>
  <c r="F2951" i="11"/>
  <c r="F2952" i="11"/>
  <c r="F2953" i="11"/>
  <c r="F2954" i="11"/>
  <c r="F2955" i="11"/>
  <c r="F2956" i="11"/>
  <c r="F2957" i="11"/>
  <c r="F2958" i="11"/>
  <c r="F2959" i="11"/>
  <c r="F2960" i="11"/>
  <c r="F2961" i="11"/>
  <c r="F2962" i="11"/>
  <c r="F2963" i="11"/>
  <c r="F2964" i="11"/>
  <c r="F2965" i="11"/>
  <c r="F2966" i="11"/>
  <c r="F2967" i="11"/>
  <c r="F2968" i="11"/>
  <c r="F2969" i="11"/>
  <c r="F2970" i="11"/>
  <c r="F2971" i="11"/>
  <c r="F2972" i="11"/>
  <c r="F2973" i="11"/>
  <c r="F2974" i="11"/>
  <c r="F2975" i="11"/>
  <c r="F2976" i="11"/>
  <c r="F2977" i="11"/>
  <c r="F2978" i="11"/>
  <c r="F2979" i="11"/>
  <c r="F2980" i="11"/>
  <c r="F2981" i="11"/>
  <c r="F2982" i="11"/>
  <c r="F2983" i="11"/>
  <c r="F2984" i="11"/>
  <c r="F2985" i="11"/>
  <c r="F2986" i="11"/>
  <c r="F2987" i="11"/>
  <c r="F2988" i="11"/>
  <c r="F2989" i="11"/>
  <c r="F2990" i="11"/>
  <c r="F2991" i="11"/>
  <c r="F2992" i="11"/>
  <c r="F2993" i="11"/>
  <c r="F2994" i="11"/>
  <c r="F2995" i="11"/>
  <c r="F2996" i="11"/>
  <c r="F2997" i="11"/>
  <c r="F2998" i="11"/>
  <c r="F2999" i="11"/>
  <c r="F3000" i="11"/>
  <c r="F3001" i="11"/>
  <c r="F3002" i="11"/>
  <c r="F3003" i="11"/>
  <c r="F3004" i="11"/>
  <c r="F3005" i="11"/>
  <c r="F3006" i="11"/>
  <c r="F3007" i="11"/>
  <c r="F8" i="11"/>
  <c r="K14" i="8" l="1"/>
  <c r="J14" i="8"/>
  <c r="I14" i="8"/>
  <c r="H14" i="8"/>
  <c r="G14" i="8"/>
  <c r="F14" i="8"/>
  <c r="E14" i="8"/>
  <c r="D14" i="8"/>
  <c r="C14" i="8"/>
  <c r="B14" i="8"/>
  <c r="K16" i="8"/>
  <c r="J16" i="8"/>
  <c r="I16" i="8"/>
  <c r="H16" i="8"/>
  <c r="G16" i="8"/>
  <c r="F16" i="8"/>
  <c r="E16" i="8"/>
  <c r="D16" i="8"/>
  <c r="C16" i="8"/>
  <c r="B16" i="8"/>
  <c r="D15" i="8" l="1"/>
  <c r="H15" i="8"/>
  <c r="B15" i="8"/>
  <c r="F15" i="8"/>
  <c r="J15" i="8"/>
  <c r="E15" i="8"/>
  <c r="I15" i="8"/>
  <c r="C15" i="8"/>
  <c r="G15" i="8"/>
  <c r="K15" i="8"/>
</calcChain>
</file>

<file path=xl/sharedStrings.xml><?xml version="1.0" encoding="utf-8"?>
<sst xmlns="http://schemas.openxmlformats.org/spreadsheetml/2006/main" count="2189" uniqueCount="936">
  <si>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</si>
  <si>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</si>
  <si>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</si>
  <si>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</si>
  <si>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</si>
  <si>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</si>
  <si>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</si>
  <si>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</si>
  <si>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</si>
  <si>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</si>
  <si>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</si>
  <si>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</si>
  <si>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</si>
  <si>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</si>
  <si>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</si>
  <si>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</si>
  <si>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</si>
  <si>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</si>
  <si>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</si>
  <si>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</si>
  <si>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</si>
  <si>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</si>
  <si>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</si>
  <si>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</si>
  <si>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</si>
  <si>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</si>
  <si>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</si>
  <si>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</si>
  <si>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</si>
  <si>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</si>
  <si>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</si>
  <si>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</si>
  <si>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</si>
  <si>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SK</t>
  </si>
  <si>
    <t>CZ</t>
  </si>
  <si>
    <t>HU</t>
  </si>
  <si>
    <t>PL</t>
  </si>
  <si>
    <t>EZ</t>
  </si>
  <si>
    <t>EÚ</t>
  </si>
  <si>
    <t>Dáta ku grafu 1: Kvartálny vývoj miery nezamestnanosti podľa VZPS (%, SA)</t>
  </si>
  <si>
    <t>2016Q2</t>
  </si>
  <si>
    <t>Zdroj: Eurostat - Long-term unemployment by sex - quarterly average, % [une_ltu_q]</t>
  </si>
  <si>
    <t>Zdroj: Eurostat - Unemployment rate by sex and age - quarterly average, % [une_rt_q] 15-74</t>
  </si>
  <si>
    <t>Dáta ku grafu 2: Dlhodobá nezamestnanosť (%, 1Q 2015, 1Q 2016)</t>
  </si>
  <si>
    <t>2016 e</t>
  </si>
  <si>
    <t>2017 e</t>
  </si>
  <si>
    <t>2018 e</t>
  </si>
  <si>
    <t>Celkové výdavky v mil. eur (ÚPSVR + úrady práce)</t>
  </si>
  <si>
    <t>% celkových verejných výdavkov - pravá os</t>
  </si>
  <si>
    <t>Dáta ku grafu 3: Výdavky na ÚPSVR a úrady práce (mil. eur, % CVV)</t>
  </si>
  <si>
    <t>http://ec.europa.eu/eurostat/data/database</t>
  </si>
  <si>
    <t>Dáta ku grafu 4: Vývoj odtokov do zamestnania a voľných pracovných miest (tis., SA IFP)</t>
  </si>
  <si>
    <t>Zdroj: ÚPSVR</t>
  </si>
  <si>
    <t>Skóre</t>
  </si>
  <si>
    <t>Nezamestnaní so ZŠ (rel.)</t>
  </si>
  <si>
    <t>Dlhodobá nezamestnanosť</t>
  </si>
  <si>
    <t>Nezamestnanosť žien (rel.)</t>
  </si>
  <si>
    <t>Miera nezamestnanosti</t>
  </si>
  <si>
    <t>Neaktívna populácia</t>
  </si>
  <si>
    <t>Neaktivita mladých (rel.)</t>
  </si>
  <si>
    <t>Nezamestnaní s VŠ (rel.)</t>
  </si>
  <si>
    <t>Nezamestnaní so SŠ (rel.)</t>
  </si>
  <si>
    <t>Neaktivita v produktívnom veku</t>
  </si>
  <si>
    <t>Nezamestnanosť &lt;= 29 r. (rel.)</t>
  </si>
  <si>
    <t>Dáta ku grafu 5: Identifikácia prioritných skupín na trhu práce (štandardná odchýlka od priemeru EÚ, 2015)</t>
  </si>
  <si>
    <t xml:space="preserve">Indikátor </t>
  </si>
  <si>
    <t>Dáta ku grafu 6: Podiel dlhodobo nezamestnaných podľa vekových skupín (%, 2015)</t>
  </si>
  <si>
    <t>15-19 r.</t>
  </si>
  <si>
    <t>20-24 r.</t>
  </si>
  <si>
    <t>25-29 r.</t>
  </si>
  <si>
    <t>30-34 r.</t>
  </si>
  <si>
    <t>35-39 r.</t>
  </si>
  <si>
    <t>40-44 r.</t>
  </si>
  <si>
    <t>45-49 r.</t>
  </si>
  <si>
    <t>50-54 r.</t>
  </si>
  <si>
    <t>55-59 r.</t>
  </si>
  <si>
    <t>60-64 r.</t>
  </si>
  <si>
    <t>V3</t>
  </si>
  <si>
    <t xml:space="preserve">Zdroj: Eurostat - Long-term unemployment (12 months or more) as a percentage of the total unemployment, by sex, age and country of birth, from 15 to 64 years (%) [lfsa_upgacob]  </t>
  </si>
  <si>
    <t>Základné</t>
  </si>
  <si>
    <t>Učňovské bez maturity</t>
  </si>
  <si>
    <t>Úplné stredné</t>
  </si>
  <si>
    <t>Vysokoškolské</t>
  </si>
  <si>
    <t>Dĺžka nezamestnanosti 
(mesiace)</t>
  </si>
  <si>
    <t>Pravdepodobnosť zotrvania v evidencii UoZ podľa vzdelania</t>
  </si>
  <si>
    <t>Voľné pracovné miesta (tis., SA IFP)</t>
  </si>
  <si>
    <t>Odtok do zamestnania (tis., SA IFP)</t>
  </si>
  <si>
    <t>Dáta ku grafu 7: Pravdepodobnosť zotrvania v evidencii UoZ podľa dĺžky nezamestnanosti a vzdelania</t>
  </si>
  <si>
    <t>BE</t>
  </si>
  <si>
    <t>BG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</si>
  <si>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</si>
  <si>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</si>
  <si>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</si>
  <si>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</si>
  <si>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</si>
  <si>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</si>
  <si>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</si>
  <si>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</si>
  <si>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</si>
  <si>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</si>
  <si>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</si>
  <si>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</si>
  <si>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</si>
  <si>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MT</t>
  </si>
  <si>
    <t>NL</t>
  </si>
  <si>
    <t>AT</t>
  </si>
  <si>
    <t>PT</t>
  </si>
  <si>
    <t>RO</t>
  </si>
  <si>
    <t>SI</t>
  </si>
  <si>
    <t>FI</t>
  </si>
  <si>
    <t>SE</t>
  </si>
  <si>
    <t>UK</t>
  </si>
  <si>
    <t>Dĺžka nezamestnanosti 
(zaokrúhlené na celé mesiace)</t>
  </si>
  <si>
    <t>Dáta ku grafu 8: Nízko kvalifikovaná pracovná sila na trhu práce (%, 2015)</t>
  </si>
  <si>
    <t>Dáta ku grafu 9: Vzťah medzi dlhodobou nezamestnanosťou a nízkou kvalifikáciou v okresoch SR (2015)</t>
  </si>
  <si>
    <t xml:space="preserve">Zdroj: Eurostat - Activity rates by sex, age and educational attainment level (%) [lfsa_argaed]; Unemployment rates by sex, age and educational attainment level (%) [lfsa_urgaed]   </t>
  </si>
  <si>
    <t>Miera aktivity (15-64 r., ISCED 0-2)</t>
  </si>
  <si>
    <t>Miera nezamestnanosti (15-64 r., ISCED 0-2)</t>
  </si>
  <si>
    <t>GA</t>
  </si>
  <si>
    <t>MA</t>
  </si>
  <si>
    <t>TT</t>
  </si>
  <si>
    <t>PK</t>
  </si>
  <si>
    <t>NM</t>
  </si>
  <si>
    <t>PN</t>
  </si>
  <si>
    <t>SL</t>
  </si>
  <si>
    <t>RK</t>
  </si>
  <si>
    <t>SP</t>
  </si>
  <si>
    <t>NO</t>
  </si>
  <si>
    <t>TO</t>
  </si>
  <si>
    <t>PE</t>
  </si>
  <si>
    <t>LM</t>
  </si>
  <si>
    <t>PB</t>
  </si>
  <si>
    <t>BB</t>
  </si>
  <si>
    <t>TN</t>
  </si>
  <si>
    <t>BR</t>
  </si>
  <si>
    <t>CA</t>
  </si>
  <si>
    <t>VK</t>
  </si>
  <si>
    <t>DS</t>
  </si>
  <si>
    <t>BS</t>
  </si>
  <si>
    <t>NR</t>
  </si>
  <si>
    <t>RA</t>
  </si>
  <si>
    <t>ZV</t>
  </si>
  <si>
    <t>PD</t>
  </si>
  <si>
    <t>ZA</t>
  </si>
  <si>
    <t>BA</t>
  </si>
  <si>
    <t>KN</t>
  </si>
  <si>
    <t>NZ</t>
  </si>
  <si>
    <t>HE</t>
  </si>
  <si>
    <t>PP</t>
  </si>
  <si>
    <t>RV</t>
  </si>
  <si>
    <t>VT</t>
  </si>
  <si>
    <t>KK</t>
  </si>
  <si>
    <t>LC</t>
  </si>
  <si>
    <t>SN</t>
  </si>
  <si>
    <t>BJ</t>
  </si>
  <si>
    <t>MI</t>
  </si>
  <si>
    <t>TV</t>
  </si>
  <si>
    <t>RS</t>
  </si>
  <si>
    <t>PO</t>
  </si>
  <si>
    <t>KE</t>
  </si>
  <si>
    <t xml:space="preserve">Okres </t>
  </si>
  <si>
    <t>Celkom</t>
  </si>
  <si>
    <t>http://ec.europa.eu/europe2020/pdf/csr2016/sp2016_slovakia_sk.pdf</t>
  </si>
  <si>
    <t>Počet UoZ</t>
  </si>
  <si>
    <t>kumulatívne (mil. eur)</t>
  </si>
  <si>
    <t>do 6 mes.</t>
  </si>
  <si>
    <t>1 623 / 541</t>
  </si>
  <si>
    <t>6 mes. až 1 rok</t>
  </si>
  <si>
    <t>-</t>
  </si>
  <si>
    <t>712 / 534</t>
  </si>
  <si>
    <t>1 až 2 roky</t>
  </si>
  <si>
    <t>881 / 1 322</t>
  </si>
  <si>
    <t>2 až 3 roky</t>
  </si>
  <si>
    <t>1 011 / 2 529</t>
  </si>
  <si>
    <t>nad 3 roky</t>
  </si>
  <si>
    <t>1 377 / 7 346</t>
  </si>
  <si>
    <t>všetci</t>
  </si>
  <si>
    <t>1 214 / 2 260</t>
  </si>
  <si>
    <t>% aktívnej populácie, 1Q 2015 - ľavá os</t>
  </si>
  <si>
    <t>% aktívnej populácie, 1Q 2016 - ľavá os</t>
  </si>
  <si>
    <t>% podiel na celk. miere nezamestnanosti, 1Q 2015</t>
  </si>
  <si>
    <t>% podiel na celk. miere nezamestnanosti, 1Q 2016</t>
  </si>
  <si>
    <t>Priemerný počet dlhodobo nezamestnaných UoZ</t>
  </si>
  <si>
    <t>Priemerný počet nízkokvalifikovaných nezamestnaných UoZ</t>
  </si>
  <si>
    <t>Dĺžka nezamestnanosti</t>
  </si>
  <si>
    <t>Poberatelia DN z UoZ (% podiel)</t>
  </si>
  <si>
    <t>Poberatelia PHN z UoZ (% podiel)</t>
  </si>
  <si>
    <t>Výdavky na UoZ (pasívne politiky)</t>
  </si>
  <si>
    <t>ročne (mil. eur)</t>
  </si>
  <si>
    <t>Výdavky na pasívne pol. na  1 UoZ v eur 
(ročne / kumulatívne)</t>
  </si>
  <si>
    <t xml:space="preserve">Výdavky na aktívne politiky na  1 UoZ v eur
(ročne) </t>
  </si>
  <si>
    <t>Dáta k tabuľke 1: Výdavky na UoZ podľa dĺžky nezamestnanosti (2013)</t>
  </si>
  <si>
    <t>Zdroj: vlastné výpočty podľa údajov Sociálnej poisťovne, ÚPSVR</t>
  </si>
  <si>
    <t xml:space="preserve">Dáta ku grafu 10: Vývoj dávky v nezamestnanosti </t>
  </si>
  <si>
    <t xml:space="preserve">Dáta ku grafu 11: Vývoj pomoci v hmotnej núdzi </t>
  </si>
  <si>
    <t>Graf</t>
  </si>
  <si>
    <t>Názov</t>
  </si>
  <si>
    <t>Hárok</t>
  </si>
  <si>
    <t>Revízia výdavkov na služby zamestnanosti</t>
  </si>
  <si>
    <t>Veľa práce na úradoch práce: Efektivita a účinnosť služieb zamestnanosti</t>
  </si>
  <si>
    <t>Skratky</t>
  </si>
  <si>
    <t>Zdroj: Eurostat - Government revenue, expenditure and main aggregates (gov_10a_main); Program stability SR na roky 2016 až 2019; Rozpočtový informačný systém (2016)</t>
  </si>
  <si>
    <t>Zdroj: vlastné výpočty podľa údajov ÚPSVR (2015)</t>
  </si>
  <si>
    <t>Počet poberateľov</t>
  </si>
  <si>
    <t>Počet poberateľov UoZ</t>
  </si>
  <si>
    <t>Výdavky (eur)</t>
  </si>
  <si>
    <t>http://www.upsvar.sk/statistiky/nezamestnanost-mesacne-statistiky.html</t>
  </si>
  <si>
    <t>http://www.upsvar.sk/statistiky/socialne-veci-statistiky.html</t>
  </si>
  <si>
    <t>http://www.socpoist.sk/poistenie-v-nezamestnanosti-jzy/</t>
  </si>
  <si>
    <t>Zdroj: Sociálna poisťovňa</t>
  </si>
  <si>
    <t>http://ec.europa.eu/eurostat/web/health/disability/data/database</t>
  </si>
  <si>
    <t>IS</t>
  </si>
  <si>
    <t>EU</t>
  </si>
  <si>
    <t>% zdravotne postihnutých (15+ r., EHSIS 2012)</t>
  </si>
  <si>
    <t>% zdravotne postihnutých (15-45 r., EHSIS 2012)</t>
  </si>
  <si>
    <t>% zdravotne postihnutých (45+ r., EHSIS 2012)</t>
  </si>
  <si>
    <t>Zdroj: EHSIS - Population by sex, age and disability status (hlth_dpeh005); Eurostat - Population by type of disability, sex, age and labour status (hlth_dlm040)</t>
  </si>
  <si>
    <t xml:space="preserve">Dáta ku grafu 13: Vývoj prevádzkových a kapitálových výdavkov úradov práce a ÚPSVR (mil. eur) </t>
  </si>
  <si>
    <t>Dáta ku grafu 14: Vývoj sociálnych transferov úradov práce a ÚPSVR (mil. eur)</t>
  </si>
  <si>
    <t>Dáta ku grafu 15: Príspevky rastu výdavkov úradov práce a ÚPSVR (%)</t>
  </si>
  <si>
    <t>Zdroj: Rozpočtový informačný systém (2016)</t>
  </si>
  <si>
    <t>Dáta ku grafu 17: Výdavky na služby zamestnanosti (% HDP)</t>
  </si>
  <si>
    <t>Dáta ku grafu 18: Výdavky služby zamestnanosti (% CVV)</t>
  </si>
  <si>
    <t>Dáta ku grafu 19: Výdavky na registrovaného nezamestnaného (tis. eur, v parite kúpnej sily, bez podpory zamestnávania ZŤP)</t>
  </si>
  <si>
    <t>Dáta ku grafu 20: Výdavky na účastníka nástroja AOTP (tis. eur, v parite kúpnej sily, bez podpory zamestnávania ZŤP)</t>
  </si>
  <si>
    <t xml:space="preserve">Dáta ku grafu 23: Štruktúra miezd podľa oblasti špecializácie (eur, 2015)  </t>
  </si>
  <si>
    <t>Osobné výdavky</t>
  </si>
  <si>
    <t>Tovary a služby</t>
  </si>
  <si>
    <t>Bežné transfery</t>
  </si>
  <si>
    <t>Kapitálové výdavky</t>
  </si>
  <si>
    <t>Medziročný rast (%)</t>
  </si>
  <si>
    <t>Rok</t>
  </si>
  <si>
    <t>2016 R</t>
  </si>
  <si>
    <t>2017 R</t>
  </si>
  <si>
    <t>2018 R</t>
  </si>
  <si>
    <t>610 Mzdy, platy, služobné príjmy a ostatné osobné vyrovnania</t>
  </si>
  <si>
    <t>620 Poistné a príspevok do poisťovní</t>
  </si>
  <si>
    <t>610+620 Osobné výdavky</t>
  </si>
  <si>
    <t>630 Tovary a služby</t>
  </si>
  <si>
    <t>640 Bežné transfery</t>
  </si>
  <si>
    <t>710+720 Kapitálové výdavky</t>
  </si>
  <si>
    <t>710 Obstarávanie kapitálových aktív</t>
  </si>
  <si>
    <t>720 Kapitálové transfery</t>
  </si>
  <si>
    <t>Nástroje AOTP</t>
  </si>
  <si>
    <t>Pomoc v hmotnej núdzi</t>
  </si>
  <si>
    <t>Podpora rodiny</t>
  </si>
  <si>
    <t>Kompenzácia sociálnych dôsledkov ŤZP</t>
  </si>
  <si>
    <t>Starostlivosť o ohrozené deti</t>
  </si>
  <si>
    <t>Kategórie rozpočtu</t>
  </si>
  <si>
    <t>Podprogramy rozpočtu</t>
  </si>
  <si>
    <t>Spolu</t>
  </si>
  <si>
    <t>631 Cestovné náhrady</t>
  </si>
  <si>
    <t>632 Energie, voda a komunikácie</t>
  </si>
  <si>
    <t>633 Materiál</t>
  </si>
  <si>
    <t>634 Dopravné</t>
  </si>
  <si>
    <t>635 Rutinná a štandardná údržba</t>
  </si>
  <si>
    <t>636 Nájomné za nájom</t>
  </si>
  <si>
    <t>637 Služby</t>
  </si>
  <si>
    <t>Úrad práce (kód okresu)</t>
  </si>
  <si>
    <t>630 Spolu</t>
  </si>
  <si>
    <t>Ústredie</t>
  </si>
  <si>
    <t>Výdavky na tovary a služby na zamestnanca úradu práce (eur)</t>
  </si>
  <si>
    <t>Výdavky na tovary a služby (eur)</t>
  </si>
  <si>
    <t>Dáta ku grafu 16: Štruktúra výdavkov na tovary a služby (% výdavkov na tovary a služby na danom úrade práce, 2015)</t>
  </si>
  <si>
    <t>Služby zamestnanosti - nástroje AOTP</t>
  </si>
  <si>
    <t>Služby zamestnanosti - poradenstvo, counselling</t>
  </si>
  <si>
    <t xml:space="preserve">Spolu </t>
  </si>
  <si>
    <t>Krajina</t>
  </si>
  <si>
    <t>Hrubá mzda</t>
  </si>
  <si>
    <t>Funkčný plat</t>
  </si>
  <si>
    <t>Osobný príplatok</t>
  </si>
  <si>
    <t>Príplatok za prax</t>
  </si>
  <si>
    <t>Ostatné zložky</t>
  </si>
  <si>
    <t>OSO</t>
  </si>
  <si>
    <t>SV</t>
  </si>
  <si>
    <t>SZ</t>
  </si>
  <si>
    <t>P</t>
  </si>
  <si>
    <t>SZ/SV/OSO</t>
  </si>
  <si>
    <t>Vážený priemer</t>
  </si>
  <si>
    <t>Rozpočet VS</t>
  </si>
  <si>
    <t>Prostriedky EÚ (ESF)</t>
  </si>
  <si>
    <t>Spolufinancovanie</t>
  </si>
  <si>
    <t>Ostatné</t>
  </si>
  <si>
    <t xml:space="preserve">Celkom </t>
  </si>
  <si>
    <t>% HDP EÚ - pravá os</t>
  </si>
  <si>
    <t>% HDP SK - pravá os</t>
  </si>
  <si>
    <t>Výdavky na AOTP (mil. EUR) - ľavá os</t>
  </si>
  <si>
    <t>Výdavky na AOTP na evidovaného UoZ (EUR) - pravá os</t>
  </si>
  <si>
    <t>Výdavky na podporeného účastníka APTP</t>
  </si>
  <si>
    <t>Kraj</t>
  </si>
  <si>
    <t>Zdroj: ÚPSVR - interné údaje o mzdách</t>
  </si>
  <si>
    <t xml:space="preserve">Zdroj: Rozpočtový informačný systém (2016); Makroekonomická prognóza IFP (jún 2016); Eurostat - Public expenditure on labour market policies, by type of action (source: DG EMPL) (tps00076)  </t>
  </si>
  <si>
    <t>http://www.finance.gov.sk/Default.aspx?CatID=10725</t>
  </si>
  <si>
    <t>http://ec.europa.eu/eurostat/web/labour-market/labour-market-policy/main-tables</t>
  </si>
  <si>
    <t>Zdroj: ÚPSVR - účtovníctvo a výkazníctvo; ÚPSVR - štatistiky nezamestnanosti</t>
  </si>
  <si>
    <t xml:space="preserve">Zdroj: Eurostat - Public expenditure on labour market policies, by type of action (source: DG EMPL) (tps00076); Participants in labour market policy measures, by type of action (source: DG EMPL) (tps00079); Purchasing power parities (PPPs), price level indices and real expenditures for ESA2010 aggregates [prc_ppp_ind]  </t>
  </si>
  <si>
    <t>http://ec.europa.eu/eurostat/web/products-datasets/-/prc_ppp_ind</t>
  </si>
  <si>
    <t xml:space="preserve">Zdroj: Eurostat - Public expenditure on labour market policies, by type of action (source: DG EMPL) (tps00076); Persons registered with Public Employment Services (source: DG EMPL) (tps00081); Purchasing power parities (PPPs), price level indices and real expenditures for ESA2010 aggregates [prc_ppp_ind]  </t>
  </si>
  <si>
    <t>Zdroj: Eurostat - Public expenditure on labour market policies, by type of action (source: DG EMPL) (tps00076)</t>
  </si>
  <si>
    <t>Dáta ku grafu 24: Index charakteristík pracovného trhu</t>
  </si>
  <si>
    <t>Zdroj: vlastné výpočty podľa údajov ÚPSVR (2014)</t>
  </si>
  <si>
    <t>Rimavská Sobota</t>
  </si>
  <si>
    <t>Kežmarok</t>
  </si>
  <si>
    <t>Revúca</t>
  </si>
  <si>
    <t>Prešov</t>
  </si>
  <si>
    <t>Trebišov</t>
  </si>
  <si>
    <t>Spišská Nová Ves</t>
  </si>
  <si>
    <t>Lučenec</t>
  </si>
  <si>
    <t>Rožňava</t>
  </si>
  <si>
    <t>Košice</t>
  </si>
  <si>
    <t>Michalovce</t>
  </si>
  <si>
    <t>Vranov nad Topľou</t>
  </si>
  <si>
    <t>Poprad</t>
  </si>
  <si>
    <t>Komárno</t>
  </si>
  <si>
    <t>Bardejov</t>
  </si>
  <si>
    <t>Stropkov</t>
  </si>
  <si>
    <t>Veľký Krtíš</t>
  </si>
  <si>
    <t>Brezno</t>
  </si>
  <si>
    <t>Levice</t>
  </si>
  <si>
    <t>Humenné</t>
  </si>
  <si>
    <t>Banská Štiavnica</t>
  </si>
  <si>
    <t>Zvolen</t>
  </si>
  <si>
    <t>Stará Ľubovňa</t>
  </si>
  <si>
    <t>Prievidza</t>
  </si>
  <si>
    <t>Liptovský Mikuláš</t>
  </si>
  <si>
    <t>Nové Zámky</t>
  </si>
  <si>
    <t>Senica</t>
  </si>
  <si>
    <t>Dunajská Streda</t>
  </si>
  <si>
    <t>Žilina</t>
  </si>
  <si>
    <t>Partizánske</t>
  </si>
  <si>
    <t>Čadca</t>
  </si>
  <si>
    <t>Topoľčany</t>
  </si>
  <si>
    <t>Ružomberok</t>
  </si>
  <si>
    <t>Nitra</t>
  </si>
  <si>
    <t>Martin</t>
  </si>
  <si>
    <t>Námestovo</t>
  </si>
  <si>
    <t>Banská Bystrica</t>
  </si>
  <si>
    <t>Považská Bystrica</t>
  </si>
  <si>
    <t>Dolný Kubín</t>
  </si>
  <si>
    <t>Nové Mesto n. Váhom</t>
  </si>
  <si>
    <t>Trenčín</t>
  </si>
  <si>
    <t>Malacky</t>
  </si>
  <si>
    <t>Piešťany</t>
  </si>
  <si>
    <t>Galanta</t>
  </si>
  <si>
    <t>Pezinok</t>
  </si>
  <si>
    <t>Trnava</t>
  </si>
  <si>
    <t>Bratislava</t>
  </si>
  <si>
    <t>Úrad práce</t>
  </si>
  <si>
    <t>Index</t>
  </si>
  <si>
    <t>Dáta ku grafu 25: Parciálne ukazovatele pracovného zaťaženia a možností umiestňovania UoZ</t>
  </si>
  <si>
    <t>Počet UoZ na jedno voľné pracovné miesto</t>
  </si>
  <si>
    <t>Počet UoZ na zamestnanca služieb zamestnanosti</t>
  </si>
  <si>
    <t>Podiel odborných poradenských služieb na UoZ</t>
  </si>
  <si>
    <t>Dáta ku grafu 27: Počet účastníkov vzdelávacích programov</t>
  </si>
  <si>
    <t>Vzdelávanie zabezpečené vlastnou iniciatívou (§46_4)</t>
  </si>
  <si>
    <t>Vzdelávanie zabezpečené úradom práce (§46_7)</t>
  </si>
  <si>
    <t>Podiel umiestnení UoZ na trhu práce ovplyvnených aktivitami úradov práce</t>
  </si>
  <si>
    <t>Dáta ku grafu 29: Výsledky efektivity úradov práce</t>
  </si>
  <si>
    <t>Efektivita aktivít</t>
  </si>
  <si>
    <t>Efektivita umiestňovania</t>
  </si>
  <si>
    <t>vrs</t>
  </si>
  <si>
    <t>sum</t>
  </si>
  <si>
    <t>Zdroj: vlastné výpočty na základe údajov za rok 2014 z rôznych zdrojov (ÚPSVR, Trexima a Rozpočtový informačný systém)</t>
  </si>
  <si>
    <t>Zdroj: Eurostat - Public expenditure on labour market policies, by type of action (source: DG EMPL) (tps00076); kategórie: 1 (poradenstvo a counselling) a 2-7 (nástroje AOTP)</t>
  </si>
  <si>
    <t>kategórie: 1 (poradenstvo a counselling) a 2-7 (nástroje AOTP)</t>
  </si>
  <si>
    <t>kategórie: 1 (poradenstvo a counselling) a 2-7 bez 5 (nástroje AOTP bez podpory zamestnávania ZŤP)</t>
  </si>
  <si>
    <t>UoZ</t>
  </si>
  <si>
    <t>Dlhodobo nezamestnaní UoZ</t>
  </si>
  <si>
    <t>Priemerný počet klientov na front office</t>
  </si>
  <si>
    <t>Zdroj: vlastné výpočty na základe údajov ÚPSVR</t>
  </si>
  <si>
    <t>Priemer</t>
  </si>
  <si>
    <t>Prevádzka</t>
  </si>
  <si>
    <t>SV/SZ/OSO</t>
  </si>
  <si>
    <t>Nezaradení</t>
  </si>
  <si>
    <t>Front office</t>
  </si>
  <si>
    <t>Back office</t>
  </si>
  <si>
    <t xml:space="preserve">Humenné </t>
  </si>
  <si>
    <t>Nové Mesto nad Váhom</t>
  </si>
  <si>
    <t>Všetci</t>
  </si>
  <si>
    <t>Dáta ku grafu 38: Štruktúra zamestnancov úradov práce podľa oblasti špecializácie (%, 2015)</t>
  </si>
  <si>
    <t>Podiel front office na všetkých zamestnancoch (bez nezaradených)</t>
  </si>
  <si>
    <t>Podiel OSO na všetkých zamestnancoch</t>
  </si>
  <si>
    <t>Kapitálové investície</t>
  </si>
  <si>
    <t>Investície do IT</t>
  </si>
  <si>
    <t>Ostatné kapitálové investície</t>
  </si>
  <si>
    <t>Dáta ku grafu 41: IT investície ÚPSVR a úradov práce (mil. eur)</t>
  </si>
  <si>
    <t>Sabinov</t>
  </si>
  <si>
    <t>Poltár</t>
  </si>
  <si>
    <t>Vranov nad Topľov</t>
  </si>
  <si>
    <t>Sobrance</t>
  </si>
  <si>
    <t>Svidník</t>
  </si>
  <si>
    <t>Košice - okolie</t>
  </si>
  <si>
    <t>Snina</t>
  </si>
  <si>
    <t>Gelnica</t>
  </si>
  <si>
    <t>Medzilaborce</t>
  </si>
  <si>
    <t>Žarnovica</t>
  </si>
  <si>
    <t>Levoča</t>
  </si>
  <si>
    <t>Detva</t>
  </si>
  <si>
    <t>Krupina</t>
  </si>
  <si>
    <t>Žiar nad Hronom</t>
  </si>
  <si>
    <t>Bytča</t>
  </si>
  <si>
    <t>Kysucké Nové Mesto</t>
  </si>
  <si>
    <t>Turčianske Teplice</t>
  </si>
  <si>
    <t xml:space="preserve">Dunajská Streda </t>
  </si>
  <si>
    <t>Zlaté Moravce</t>
  </si>
  <si>
    <t>Košice II</t>
  </si>
  <si>
    <t>Košice I</t>
  </si>
  <si>
    <t>Šaľa</t>
  </si>
  <si>
    <t>Tvrdošín</t>
  </si>
  <si>
    <t>Košice IV</t>
  </si>
  <si>
    <t xml:space="preserve">Nitra </t>
  </si>
  <si>
    <t>Košice III</t>
  </si>
  <si>
    <t>Bánovce nad Bebravou</t>
  </si>
  <si>
    <t>Hlohovec</t>
  </si>
  <si>
    <t>Ilava</t>
  </si>
  <si>
    <t xml:space="preserve">Malacky </t>
  </si>
  <si>
    <t>Púchov</t>
  </si>
  <si>
    <t>Skalica</t>
  </si>
  <si>
    <t>Myjava</t>
  </si>
  <si>
    <t>Senec</t>
  </si>
  <si>
    <t>Bratislava II</t>
  </si>
  <si>
    <t>Bratislava III</t>
  </si>
  <si>
    <t>Bratislava IV</t>
  </si>
  <si>
    <t>Bratislava I</t>
  </si>
  <si>
    <t>Bratislava V</t>
  </si>
  <si>
    <t>Dáta ku grafu 43: Priemerná miera evidovanej nezamestnanosti po okresoch v roku 2015 (%)</t>
  </si>
  <si>
    <t>Okres</t>
  </si>
  <si>
    <t>Miera nezamestnanosti (%)</t>
  </si>
  <si>
    <t>Podiel investícií do IT (%)</t>
  </si>
  <si>
    <t>Dáta ku grafu 37: Podiel front office zamestnancov služieb zamestnanosti (2014, SK - 2015)</t>
  </si>
  <si>
    <t>Záťaž zamestnancov (regionálne a lokálne pobočky)</t>
  </si>
  <si>
    <t>CL</t>
  </si>
  <si>
    <t>MX</t>
  </si>
  <si>
    <t>TR</t>
  </si>
  <si>
    <t>BE (Brusel)</t>
  </si>
  <si>
    <t>BE (Valónsko)</t>
  </si>
  <si>
    <t>CH</t>
  </si>
  <si>
    <t>BE (Flámsko)</t>
  </si>
  <si>
    <t>Podiel front office zamestnancov služieb zamestnanosti (%)</t>
  </si>
  <si>
    <t>Dáta ku tabuľke 5: Medzinárodné porovnanie pracovného zaťaženia úradov práce</t>
  </si>
  <si>
    <t>Počet nezamestnaných na úrad práce</t>
  </si>
  <si>
    <t>Krajiny</t>
  </si>
  <si>
    <t>200 – 1 000</t>
  </si>
  <si>
    <t xml:space="preserve">Francúzsko, Maďarsko, Nemecko, Nový Zéland </t>
  </si>
  <si>
    <t>1 001 – 2 000</t>
  </si>
  <si>
    <t xml:space="preserve">Belgicko (Flámsko), Česká Republika, Litva, Rakúsko, Slovinsko, Švajčiarsko, Švédsko, </t>
  </si>
  <si>
    <t>2 001 – 4 000</t>
  </si>
  <si>
    <t>4 001 – 8 000</t>
  </si>
  <si>
    <t xml:space="preserve">Austrália, Srbsko, Belgicko (Brusel) </t>
  </si>
  <si>
    <t>8 001 – 12 000</t>
  </si>
  <si>
    <t>Holandsko</t>
  </si>
  <si>
    <t>12 001 – 25 000</t>
  </si>
  <si>
    <t>Turecko</t>
  </si>
  <si>
    <r>
      <t>Chorvátsko, Dánsko, Ukrajina, UK,</t>
    </r>
    <r>
      <rPr>
        <b/>
        <sz val="11"/>
        <color theme="1"/>
        <rFont val="Arial Narrow"/>
        <family val="2"/>
        <charset val="238"/>
      </rPr>
      <t xml:space="preserve"> Slovensko</t>
    </r>
    <r>
      <rPr>
        <sz val="11"/>
        <color theme="1"/>
        <rFont val="Arial Narrow"/>
        <family val="2"/>
        <charset val="238"/>
      </rPr>
      <t xml:space="preserve"> </t>
    </r>
  </si>
  <si>
    <t>Dáta ku tabuľke 2: Hodnotenie vybraných nástrojov AOTP</t>
  </si>
  <si>
    <t>Nástroj AOTP</t>
  </si>
  <si>
    <t>Počet osôb s ukončenou podporou (% z účastníkov AOTP)</t>
  </si>
  <si>
    <t>Obdobie účasti</t>
  </si>
  <si>
    <t>Priem. dohodnuté náklady na účastníka (eur)</t>
  </si>
  <si>
    <t xml:space="preserve">Celkové čerpanie v mil. eur (% z výdavkov na AOTP) </t>
  </si>
  <si>
    <t>§54 NP XXI</t>
  </si>
  <si>
    <t>1.1.2013-30.6.2014</t>
  </si>
  <si>
    <t>12m+6m</t>
  </si>
  <si>
    <t>§54 NP XX</t>
  </si>
  <si>
    <t>6m+6m</t>
  </si>
  <si>
    <t>§50J</t>
  </si>
  <si>
    <t>1.5.2013-30.6.2014</t>
  </si>
  <si>
    <t>2 512</t>
  </si>
  <si>
    <t>§49</t>
  </si>
  <si>
    <t>1.1.2011-30.6.2014</t>
  </si>
  <si>
    <t>24 m</t>
  </si>
  <si>
    <t>3 506</t>
  </si>
  <si>
    <t>§51</t>
  </si>
  <si>
    <t>§52</t>
  </si>
  <si>
    <t>§52a</t>
  </si>
  <si>
    <t>Dĺžka podpory 
(mesiace, dni)</t>
  </si>
  <si>
    <t>20,1 
(15,8 %)</t>
  </si>
  <si>
    <t>24,3
(18,8 %)</t>
  </si>
  <si>
    <t>najviac 9 m
(priemer 188 d)</t>
  </si>
  <si>
    <t>3 až 6m
(priemer 143 d)</t>
  </si>
  <si>
    <t>najviac 6 m
(priemer 172 d)</t>
  </si>
  <si>
    <t>najviac 6 m
(priemer 166 d)</t>
  </si>
  <si>
    <t>2 825
(2,9 %)</t>
  </si>
  <si>
    <t>9 848
(10,1 %)</t>
  </si>
  <si>
    <t>5 760
(5,9 %)</t>
  </si>
  <si>
    <t>8 826
(9,1 %)</t>
  </si>
  <si>
    <t>2 892
(3,0 %)</t>
  </si>
  <si>
    <t>1 225
(1,3 %)</t>
  </si>
  <si>
    <t>105
(0,1 %)</t>
  </si>
  <si>
    <t>1,2
(0,9 %)</t>
  </si>
  <si>
    <t>1,4
(1,1 %)</t>
  </si>
  <si>
    <t>9,7
(7,6 %)</t>
  </si>
  <si>
    <t>12,4
(9,6 %)</t>
  </si>
  <si>
    <t>16,3
(12,8 %)</t>
  </si>
  <si>
    <t>6,9
(5,3 %)</t>
  </si>
  <si>
    <t>8,8
(6,9 %)</t>
  </si>
  <si>
    <t>4,4
(3,4 %)</t>
  </si>
  <si>
    <t>2,2
(1,7 %)</t>
  </si>
  <si>
    <t>4,6
(3,6 %)</t>
  </si>
  <si>
    <t>3,5
(2,7 %)</t>
  </si>
  <si>
    <t>5,7
(4,4 %)</t>
  </si>
  <si>
    <t>Priemerné dohodnuté náklady na čistého zamestnaného</t>
  </si>
  <si>
    <t>Priemerné dohodnuté náklady na čistého zamestnaného (eur)</t>
  </si>
  <si>
    <t>Návratnosť podpory pri zárobku účastníka pri minimálnej mzde (v rokoch)</t>
  </si>
  <si>
    <t>Kontrolná skupina</t>
  </si>
  <si>
    <t>Rozdiel (p.b.) - pravá os</t>
  </si>
  <si>
    <t>Účastníci</t>
  </si>
  <si>
    <t>Priemerné dohodnuté náklady (eur)</t>
  </si>
  <si>
    <t>Priemerný vplyv programu na šancu zamestnať sa po 12 m</t>
  </si>
  <si>
    <t>Ročné odvody pri minimálnej mzde (2015)</t>
  </si>
  <si>
    <t>Zamestnanec</t>
  </si>
  <si>
    <t>Zamestnávateľ</t>
  </si>
  <si>
    <t xml:space="preserve">Priemer </t>
  </si>
  <si>
    <t>Podiel vedúcich zamestnancov na všetkých zamestnancoch (%)</t>
  </si>
  <si>
    <t>Dáta ku grafu 32: Štruktúra výdavkov na AOTP (% celkových výdavkov, bez poradenstva a counsellingu)</t>
  </si>
  <si>
    <t>Dáta ku grafu 33: Aktivácia nezamestnaných nástrojmi AOTP (% registrovaných nezamestnaných)</t>
  </si>
  <si>
    <t>Dáta ku tabuľke 4: Cielenie nezamestnaných nástrojmi AOTP</t>
  </si>
  <si>
    <t>Služby zamestnanosti</t>
  </si>
  <si>
    <t>Tréningy a vzdelávanie</t>
  </si>
  <si>
    <t>Podnety k zamestnaniu</t>
  </si>
  <si>
    <t>Integrácia postihnutých</t>
  </si>
  <si>
    <t>Priama tvorba pracovných miest</t>
  </si>
  <si>
    <t>Stimuly k štartu</t>
  </si>
  <si>
    <t xml:space="preserve">Dlhodobo nezamestnaní
(% podiel) </t>
  </si>
  <si>
    <t>Typ nástrojov AOTP</t>
  </si>
  <si>
    <t xml:space="preserve">    z toho podpora mobility (§53 a §53a)</t>
  </si>
  <si>
    <t>Tréning 
a vzdelávanie</t>
  </si>
  <si>
    <t>Podnety 
k zamestnaniu</t>
  </si>
  <si>
    <t>Priama tvorba 
pracovných miest</t>
  </si>
  <si>
    <t>Spolu regióny</t>
  </si>
  <si>
    <t>Zdroj: ÚPSVR - účtovníctvo a výkazníctvo (2012-2015); Eurostat - Public expenditure on labour market policy measures, by type of action (source: DG EMPL) (tps00077)</t>
  </si>
  <si>
    <t>Nezamestnaní</t>
  </si>
  <si>
    <t>Dlhodobo nezamestnaní</t>
  </si>
  <si>
    <t>Zdroj: Eurostat - Activation of registered unemployed (source: DG EMPL) [lmp_ind_actru]</t>
  </si>
  <si>
    <t>http://ec.europa.eu/eurostat/web/labour-market/labour-market-policy/database</t>
  </si>
  <si>
    <t>&lt;= 29 r.</t>
  </si>
  <si>
    <t>30-39 r.</t>
  </si>
  <si>
    <t>40-49 r.</t>
  </si>
  <si>
    <t>&gt;= 50 r.</t>
  </si>
  <si>
    <t>Služby 
zamestnanosti</t>
  </si>
  <si>
    <t>Tréningy 
a vzdelávanie</t>
  </si>
  <si>
    <t>Dáta ku grafu 34: Veková štruktúra účastníkov AOTP (%)</t>
  </si>
  <si>
    <t>Dáta ku grafu 35: Vzdelanostná štruktúra účastníkov AOTP (%)</t>
  </si>
  <si>
    <t>základné</t>
  </si>
  <si>
    <t>učňovské bez maturity</t>
  </si>
  <si>
    <t>úplné stredné</t>
  </si>
  <si>
    <t>vysokoškolské</t>
  </si>
  <si>
    <t>Zdroj: vlastné výpočty podľa údajov ÚPSVR (export databázy ÚPSVR v roku 2015; prítoky účastníkov AOTP v období 01/2013-09/2015)</t>
  </si>
  <si>
    <t>Prítoky v danom období</t>
  </si>
  <si>
    <t>Priemerná doba nezamestnanosti 
v dňoch</t>
  </si>
  <si>
    <t>http://www.institutfinancnejpolitiky.sk/kalkulacky/zamestnanecka/</t>
  </si>
  <si>
    <t>Zdroj:</t>
  </si>
  <si>
    <t>Dáta ku tabuľke 6: Výdavky len úradov práce (mil. eur)</t>
  </si>
  <si>
    <t>Prevádzkové výdavky</t>
  </si>
  <si>
    <t xml:space="preserve">  z toho Osobné výdavky</t>
  </si>
  <si>
    <t xml:space="preserve">  z toho Výdavky na tovary a služby</t>
  </si>
  <si>
    <t>Celkové výdavky</t>
  </si>
  <si>
    <t>Prevádzkové výdavky = osobné výdavky + tovary a služby; Osobné výdavky = mzdy + poistné</t>
  </si>
  <si>
    <t>Dáta ku tabuľke 7: Výdavky úradov práce vrátane ÚPSVR (mil. eur)</t>
  </si>
  <si>
    <t>2016R</t>
  </si>
  <si>
    <t>2017R</t>
  </si>
  <si>
    <t>2018R</t>
  </si>
  <si>
    <t>Podiel na HDP v %</t>
  </si>
  <si>
    <t xml:space="preserve">Podiel na CVV v % </t>
  </si>
  <si>
    <t>Prevádzkové výdavky = osobné výdavky + tovary a služby; Osobné výdavky = mzdy + poistné; bežné transfery vrátane zdrojov OP ĽZ 2014-2020 (Tabuľka 8)</t>
  </si>
  <si>
    <t>Dáta ku tabuľke 8: Výdavky na programy bežných transferov úradov práce vrátane ÚPSVR (mil. eur)</t>
  </si>
  <si>
    <t>06G Ľudské zdroje</t>
  </si>
  <si>
    <t>06G04 APTP a zvýšenie zamestnateľnosti - MPSVR</t>
  </si>
  <si>
    <t>06G15 Podpora rastu zamestnanosti</t>
  </si>
  <si>
    <t>06G16  Podpora zamestnanosti, sociálnej inklúzie a budovanie kapacít v BSK</t>
  </si>
  <si>
    <t>06G1S OP ĽZ 2014-2020 - MPSVR</t>
  </si>
  <si>
    <t>07C Sociálna inklúzia</t>
  </si>
  <si>
    <t>07C01 Pomoc v hmotnej núdzi</t>
  </si>
  <si>
    <t>07C02 Podpora rodiny</t>
  </si>
  <si>
    <t>07C03 Kompenzácia sociálnych dôsledkov ŤZP</t>
  </si>
  <si>
    <t>07C05 Starostlivosť o ohrozené deti</t>
  </si>
  <si>
    <t>07C08 Podpora sociálnej inklúzie</t>
  </si>
  <si>
    <t>07E Tvorba a implementácia politík</t>
  </si>
  <si>
    <t>07E04 Výkon štátnej správy na úseku SVRP a zamest.</t>
  </si>
  <si>
    <t>Celkový súčet</t>
  </si>
  <si>
    <t xml:space="preserve">Zdroj: Rozpočtový informačný systém (2016); Makroekonomická prognóza IFP (jún 2016); Program stability SR na roky 2016 až 2019  </t>
  </si>
  <si>
    <t>Dáta ku tabuľke 9: Vstupy DEA-analýzy</t>
  </si>
  <si>
    <t>Exogénne vstupy</t>
  </si>
  <si>
    <t>Endogénne vstupy</t>
  </si>
  <si>
    <t>U</t>
  </si>
  <si>
    <t>V</t>
  </si>
  <si>
    <t>index</t>
  </si>
  <si>
    <t>Nové Mesto n.Váhom</t>
  </si>
  <si>
    <t>Dáta ku tabuľke 10: Výstupy DEA-analýzy</t>
  </si>
  <si>
    <t>Intermediárne výstupy</t>
  </si>
  <si>
    <t>Výsledky</t>
  </si>
  <si>
    <t>Y</t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</si>
  <si>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1</t>
    </r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</si>
  <si>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2</t>
    </r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</si>
  <si>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3</t>
    </r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</si>
  <si>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4</t>
    </r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</si>
  <si>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5</t>
    </r>
  </si>
  <si>
    <r>
      <t>y</t>
    </r>
    <r>
      <rPr>
        <b/>
        <i/>
        <vertAlign val="subscript"/>
        <sz val="11"/>
        <color theme="1"/>
        <rFont val="Arial Narrow"/>
        <family val="2"/>
        <charset val="238"/>
      </rPr>
      <t>6</t>
    </r>
  </si>
  <si>
    <t>Dáta ku tabuľke 11: Výsledky DEA-analýzy</t>
  </si>
  <si>
    <t>Potenciál redukcie vstupov</t>
  </si>
  <si>
    <t>Potenciál nárastu umiestnení</t>
  </si>
  <si>
    <t>CRS</t>
  </si>
  <si>
    <t>VRS</t>
  </si>
  <si>
    <t>Súčet</t>
  </si>
  <si>
    <t>Min/Max</t>
  </si>
  <si>
    <r>
      <t>1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</si>
  <si>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1,75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</si>
  <si>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1,20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</si>
  <si>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3,07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</si>
  <si>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2,85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</si>
  <si>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1,56</t>
    </r>
    <r>
      <rPr>
        <vertAlign val="superscript"/>
        <sz val="11"/>
        <color rgb="FF000000"/>
        <rFont val="Arial Narrow"/>
        <family val="2"/>
        <charset val="238"/>
      </rPr>
      <t xml:space="preserve">a </t>
    </r>
  </si>
  <si>
    <r>
      <t>1,54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</si>
  <si>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0,90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</si>
  <si>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1,46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</si>
  <si>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1,01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</si>
  <si>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0,96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</si>
  <si>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1,68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</si>
  <si>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1,16</t>
    </r>
    <r>
      <rPr>
        <vertAlign val="superscript"/>
        <sz val="11"/>
        <color rgb="FF000000"/>
        <rFont val="Arial Narrow"/>
        <family val="2"/>
        <charset val="238"/>
      </rPr>
      <t>a</t>
    </r>
  </si>
  <si>
    <r>
      <t>1,11</t>
    </r>
    <r>
      <rPr>
        <vertAlign val="superscript"/>
        <sz val="11"/>
        <color rgb="FF000000"/>
        <rFont val="Arial Narrow"/>
        <family val="2"/>
        <charset val="238"/>
      </rPr>
      <t>a</t>
    </r>
  </si>
  <si>
    <t>CRS – CCR model s konštantnými výnosmi z rozsahu; VRS – BCC model s variabilnými výnosmi z rozsahu; SE – efektívnosť z rozsahu;</t>
  </si>
  <si>
    <t>a. prítomnosť sklzov (zmiešaná neefektívnosť) t.j. prítomnosť sklzov vedie v prípade radiálne efektívnej organizačnej jednotky k iba pseudo-efektívnosti, keďže je možná redukcia niektorých konkrétnych vstupov alebo nárast konkrétnych výstupov;</t>
  </si>
  <si>
    <t>b. možný nárast umiestnení vynásobený vplyvom úradu (Graf 28); ďalšie stĺpce – zjednodušený predpoklad vplyvu úradov práce vo výške 10 resp. 30 %.</t>
  </si>
  <si>
    <r>
      <t>z</t>
    </r>
    <r>
      <rPr>
        <b/>
        <i/>
        <vertAlign val="subscript"/>
        <sz val="11"/>
        <color theme="1"/>
        <rFont val="Arial Narrow"/>
        <family val="2"/>
        <charset val="238"/>
      </rPr>
      <t>1</t>
    </r>
  </si>
  <si>
    <r>
      <t>z</t>
    </r>
    <r>
      <rPr>
        <b/>
        <i/>
        <vertAlign val="subscript"/>
        <sz val="11"/>
        <color theme="1"/>
        <rFont val="Arial Narrow"/>
        <family val="2"/>
        <charset val="238"/>
      </rPr>
      <t>2</t>
    </r>
  </si>
  <si>
    <r>
      <t>w</t>
    </r>
    <r>
      <rPr>
        <b/>
        <i/>
        <vertAlign val="subscript"/>
        <sz val="11"/>
        <color theme="1"/>
        <rFont val="Arial Narrow"/>
        <family val="2"/>
        <charset val="238"/>
      </rPr>
      <t>1</t>
    </r>
  </si>
  <si>
    <r>
      <t>w</t>
    </r>
    <r>
      <rPr>
        <b/>
        <i/>
        <vertAlign val="subscript"/>
        <sz val="11"/>
        <color theme="1"/>
        <rFont val="Arial Narrow"/>
        <family val="2"/>
        <charset val="238"/>
      </rPr>
      <t>2</t>
    </r>
  </si>
  <si>
    <r>
      <t>w</t>
    </r>
    <r>
      <rPr>
        <b/>
        <i/>
        <vertAlign val="subscript"/>
        <sz val="11"/>
        <color theme="1"/>
        <rFont val="Arial Narrow"/>
        <family val="2"/>
        <charset val="238"/>
      </rPr>
      <t>3</t>
    </r>
  </si>
  <si>
    <r>
      <t>Dáta ku tabuľke 12: Odhadované koeficienty (tobit model)</t>
    </r>
    <r>
      <rPr>
        <vertAlign val="superscript"/>
        <sz val="11"/>
        <color theme="1"/>
        <rFont val="Arial Narrow"/>
        <family val="2"/>
        <charset val="238"/>
      </rPr>
      <t>b</t>
    </r>
  </si>
  <si>
    <t xml:space="preserve">Efektivita umiestňovania </t>
  </si>
  <si>
    <t>Bootstrap</t>
  </si>
  <si>
    <t>Konštanta</t>
  </si>
  <si>
    <t>0,632*</t>
  </si>
  <si>
    <t>-40,886**</t>
  </si>
  <si>
    <t>-40,886*</t>
  </si>
  <si>
    <t>Veľkosť úradu</t>
  </si>
  <si>
    <t>Miera vyťaženia</t>
  </si>
  <si>
    <t>-0,003**</t>
  </si>
  <si>
    <t>0,062**</t>
  </si>
  <si>
    <t>Miera aktivizácie</t>
  </si>
  <si>
    <t>-1,666**</t>
  </si>
  <si>
    <t>-1,666*</t>
  </si>
  <si>
    <t>38,016**</t>
  </si>
  <si>
    <t>38,016*</t>
  </si>
  <si>
    <t>Počet registrovaných UoZ</t>
  </si>
  <si>
    <t>0,000***</t>
  </si>
  <si>
    <t>0,000*</t>
  </si>
  <si>
    <t>Počet voľných pracovných miest</t>
  </si>
  <si>
    <t>0,023*</t>
  </si>
  <si>
    <t>Priemyselná infraštruktúra</t>
  </si>
  <si>
    <t>0,009*</t>
  </si>
  <si>
    <t>Sankcie</t>
  </si>
  <si>
    <t>-0,006**</t>
  </si>
  <si>
    <t>-0,006*</t>
  </si>
  <si>
    <t>Priemerná doba nezamestnanosti</t>
  </si>
  <si>
    <t>0,059***</t>
  </si>
  <si>
    <t>0,059**</t>
  </si>
  <si>
    <t>Podiel nízkokvalifikovaných UoZ</t>
  </si>
  <si>
    <t>-23,848*</t>
  </si>
  <si>
    <t>5,72***</t>
  </si>
  <si>
    <t>32,78***</t>
  </si>
  <si>
    <t>2,02*</t>
  </si>
  <si>
    <t>N</t>
  </si>
  <si>
    <r>
      <t xml:space="preserve">Efektivita aktivít </t>
    </r>
    <r>
      <rPr>
        <b/>
        <vertAlign val="superscript"/>
        <sz val="11"/>
        <color theme="1"/>
        <rFont val="Arial Narrow"/>
        <family val="2"/>
        <charset val="238"/>
      </rPr>
      <t xml:space="preserve"> </t>
    </r>
  </si>
  <si>
    <r>
      <t>(3)</t>
    </r>
    <r>
      <rPr>
        <vertAlign val="superscript"/>
        <sz val="11"/>
        <color theme="1"/>
        <rFont val="Arial Narrow"/>
        <family val="2"/>
        <charset val="238"/>
      </rPr>
      <t>a</t>
    </r>
  </si>
  <si>
    <r>
      <t>(4)</t>
    </r>
    <r>
      <rPr>
        <vertAlign val="superscript"/>
        <sz val="11"/>
        <color theme="1"/>
        <rFont val="Arial Narrow"/>
        <family val="2"/>
        <charset val="238"/>
      </rPr>
      <t>a</t>
    </r>
  </si>
  <si>
    <r>
      <t>F/CHi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</si>
  <si>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r>
      <t>Pseudo R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</si>
  <si>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(12,613)</t>
  </si>
  <si>
    <t>(19,214)</t>
  </si>
  <si>
    <t>(0,331)</t>
  </si>
  <si>
    <t>(0,738)</t>
  </si>
  <si>
    <t>(17,567)</t>
  </si>
  <si>
    <t>(23,390)</t>
  </si>
  <si>
    <t>(0,002)</t>
  </si>
  <si>
    <t>(0,004)</t>
  </si>
  <si>
    <t>(0,034)</t>
  </si>
  <si>
    <t>(0,078)</t>
  </si>
  <si>
    <t>(0,001)</t>
  </si>
  <si>
    <t>(0,021)</t>
  </si>
  <si>
    <t>(0,701)</t>
  </si>
  <si>
    <t>(0,976)</t>
  </si>
  <si>
    <t>(16,020)</t>
  </si>
  <si>
    <t>(21,565)</t>
  </si>
  <si>
    <t>(0,000)</t>
  </si>
  <si>
    <t>(0,025)</t>
  </si>
  <si>
    <t>(0,071)</t>
  </si>
  <si>
    <t>(0,012)</t>
  </si>
  <si>
    <t>(0,006)</t>
  </si>
  <si>
    <t>(0,158)</t>
  </si>
  <si>
    <t>(0,205)</t>
  </si>
  <si>
    <t>(0,003)</t>
  </si>
  <si>
    <t>(0,030)</t>
  </si>
  <si>
    <t>a. robustné štandardné odchýlky;</t>
  </si>
  <si>
    <t xml:space="preserve">b. interpretácia znamienok koeficientov je obrátená. Negatívne koeficienty tak prispievajú k zvýšeniu efektivity, zatiaľ čo pozitívne znamienka implikujú zníženie efektivity. Dôvod je použitie recipročnej hodnoty (3) a opačná orientácia kritéria efektivity umiestňovania (4).  </t>
  </si>
  <si>
    <r>
      <t>Ďalšie testované premenné, ktoré na základe štatistického testovania (test pomerom vierohodnosti – (likelihood ratio test) bez robustných štandardných odchýlok, t-test, Akaikeho a Bayesovo informačné kritérium, (AIC, BIC) a Pseudo-R</t>
    </r>
    <r>
      <rPr>
        <i/>
        <vertAlign val="superscript"/>
        <sz val="10"/>
        <color theme="1"/>
        <rFont val="Arial Narrow"/>
        <family val="2"/>
        <charset val="238"/>
      </rPr>
      <t>2</t>
    </r>
    <r>
      <rPr>
        <i/>
        <sz val="10"/>
        <color theme="1"/>
        <rFont val="Arial Narrow"/>
        <family val="2"/>
        <charset val="238"/>
      </rPr>
      <t>) neprispievajú k vysvetleniu závislej premennej:</t>
    </r>
  </si>
  <si>
    <t>(3) Priemerná doba nezamestnanosti a podiel nízkokvalifikovaných UoZ</t>
  </si>
  <si>
    <t>(4) Počet odborných poradenských služieb na 1 UoZ, Počet odporúčaní na voľné pracovné miesta</t>
  </si>
  <si>
    <t>Dáta ku tabuľke 13: Využívanie nástrojov AOTP v rokoch 2013 a 2014</t>
  </si>
  <si>
    <t>http://www.upsvar.sk/buxus/docs/statistic/aotp_2014/Vyhodnotenie_AOTP_2014.pdf</t>
  </si>
  <si>
    <t>Počet PM/UoZ/osôb</t>
  </si>
  <si>
    <t>Čerpanie               (eur)</t>
  </si>
  <si>
    <t>Čerpanie                 (eur)</t>
  </si>
  <si>
    <t>Nástroje na zvyšovanie zamestnateľnosti</t>
  </si>
  <si>
    <t>§32</t>
  </si>
  <si>
    <t>67 847</t>
  </si>
  <si>
    <t>§42</t>
  </si>
  <si>
    <t>§43</t>
  </si>
  <si>
    <t>§46</t>
  </si>
  <si>
    <t>Nástroje na zvyšovnaie zamestnanosti</t>
  </si>
  <si>
    <t>§50</t>
  </si>
  <si>
    <t>§50c</t>
  </si>
  <si>
    <t>§50j</t>
  </si>
  <si>
    <t>§53d</t>
  </si>
  <si>
    <t>§54</t>
  </si>
  <si>
    <t>§56</t>
  </si>
  <si>
    <t>§57</t>
  </si>
  <si>
    <t>Nástroje na udržanie existujúcich pracovných miest</t>
  </si>
  <si>
    <t>§47</t>
  </si>
  <si>
    <t>§50a</t>
  </si>
  <si>
    <t>§50k</t>
  </si>
  <si>
    <t>§53</t>
  </si>
  <si>
    <t>§53a</t>
  </si>
  <si>
    <t>§56a</t>
  </si>
  <si>
    <t>§59</t>
  </si>
  <si>
    <t>§60</t>
  </si>
  <si>
    <t>Čerpanie na 1 PM/UoZ/osobu</t>
  </si>
  <si>
    <t>Podiel dlhodobo nezamestnaných (%)</t>
  </si>
  <si>
    <t>Zdroj: ÚPSVR - Vyhodnotenie uplatňovania aktívnych opatrení na trhu práce za rok 2014; vlastné výpočty podľa údajov ÚPSVR (2015)</t>
  </si>
  <si>
    <t>Priemerný počet evidovaných UoZ (december)</t>
  </si>
  <si>
    <t>Evidenčný stav zamestnancov služieb zamestnanosti (31.12.)</t>
  </si>
  <si>
    <t>Záťaz zamestnancov</t>
  </si>
  <si>
    <t>Zdroj: vlastné výpočty na základe údajov ÚPSVR; OECD, IDB &amp; WAPES (2016): The World of Public Employment Services: Challenges, capacity and outlook for public employment services in the new world of work</t>
  </si>
  <si>
    <t>https://publications.iadb.org/bitstream/handle/11319/7423/The-World-Of-Public-Employment-Services.pdf</t>
  </si>
  <si>
    <t>Dáta ku grafu 39: Záťaž zamestnancov front office na úradoch práce (2015)</t>
  </si>
  <si>
    <t>Deskriptívne štatistiky</t>
  </si>
  <si>
    <t>Veková skupina</t>
  </si>
  <si>
    <t>&lt;=29 rokov</t>
  </si>
  <si>
    <t>30-39 rokov</t>
  </si>
  <si>
    <t>40-49 rokov</t>
  </si>
  <si>
    <t>&gt;=50 rokov</t>
  </si>
  <si>
    <t>Vzdelanie</t>
  </si>
  <si>
    <t xml:space="preserve">Zdroj: vlastné výpočty podľa údajov ÚPSVR (2015); údaje všetkých UoZ evidovaných aspoň 1 deň v roku 2013; krivky prežívania očistené o vplyv pohlavia, veku a zdravotného postihnutia (Coxova regresia)       </t>
  </si>
  <si>
    <t>sum/priemer</t>
  </si>
  <si>
    <t>min</t>
  </si>
  <si>
    <t>max</t>
  </si>
  <si>
    <t xml:space="preserve"> </t>
  </si>
  <si>
    <t xml:space="preserve"> ϕ</t>
  </si>
  <si>
    <t>y - priemerný počet vyradených</t>
  </si>
  <si>
    <t>Úspora na PHN</t>
  </si>
  <si>
    <t>Úspora na zdravotnom poistení platenom štátom</t>
  </si>
  <si>
    <t>Možný nárast umiestnení na trh práce</t>
  </si>
  <si>
    <t>Úspora</t>
  </si>
  <si>
    <t>Možný nárast</t>
  </si>
  <si>
    <t>Možný počet vyradených na úrade práce</t>
  </si>
  <si>
    <t>Vplyv úradu práce</t>
  </si>
  <si>
    <t>Podiel poberateľov PHN na úrade práce</t>
  </si>
  <si>
    <t>Možný nárast umiestnení*Podiel poberateľov PHN</t>
  </si>
  <si>
    <t>Priemerná výška PHN</t>
  </si>
  <si>
    <t>Ročne</t>
  </si>
  <si>
    <t>Mesačne</t>
  </si>
  <si>
    <t>Podiel poberateľov PHN</t>
  </si>
  <si>
    <t>eur</t>
  </si>
  <si>
    <t>Priemerná dávka v hmotnej núdzi vypočítaná z poberateľov, ktorí sú aj UoZ (vyplatená čiastka berie do úvahy aj veľkosť domácnosti)</t>
  </si>
  <si>
    <t>Priemerný počet posudzovaných osôb (ktorí sú UoZ) na priemernom počte UoZ - posudzované osoby zahŕňajú poberateľov aj spoluposudzované osoby - t.j. číslo ukazuje všetkých UoZ, ktorí sú priamo alebo nepriamo v systéme PHN</t>
  </si>
  <si>
    <t>(1-θ)%</t>
  </si>
  <si>
    <r>
      <t xml:space="preserve">Efektivita „produkovania“ aktivít </t>
    </r>
    <r>
      <rPr>
        <b/>
        <i/>
        <sz val="11"/>
        <color theme="1"/>
        <rFont val="Arial Narrow"/>
        <family val="2"/>
        <charset val="238"/>
      </rPr>
      <t>θ</t>
    </r>
  </si>
  <si>
    <r>
      <t xml:space="preserve">Efektivita umiestňovania UoZ na trhu práce  </t>
    </r>
    <r>
      <rPr>
        <b/>
        <i/>
        <sz val="11"/>
        <color theme="1"/>
        <rFont val="Arial Narrow"/>
        <family val="2"/>
        <charset val="238"/>
      </rPr>
      <t>ϕ</t>
    </r>
  </si>
  <si>
    <r>
      <t>((ϕ-1)*Y)</t>
    </r>
    <r>
      <rPr>
        <b/>
        <i/>
        <vertAlign val="superscript"/>
        <sz val="11"/>
        <color theme="1"/>
        <rFont val="Arial Narrow"/>
        <family val="2"/>
        <charset val="238"/>
      </rPr>
      <t>b</t>
    </r>
  </si>
  <si>
    <r>
      <t xml:space="preserve">DEA model  
</t>
    </r>
    <r>
      <rPr>
        <sz val="11"/>
        <color theme="1"/>
        <rFont val="Arial Narrow"/>
        <family val="2"/>
        <charset val="238"/>
      </rPr>
      <t>(Graf 29, Tab. 11)</t>
    </r>
  </si>
  <si>
    <t>graf_1</t>
  </si>
  <si>
    <t>Kvartálny vývoj miery nezamestnanosti podľa VZPS (%, SA)</t>
  </si>
  <si>
    <t>Tabuľka</t>
  </si>
  <si>
    <t>Zdrojové dáta pre tabuľky a grafy v analýze</t>
  </si>
  <si>
    <t>Dlhodobá nezamestnanosť (%, 1Q 2015, 1Q 2016)</t>
  </si>
  <si>
    <t>Výdavky na ÚPSVR a úrady práce (mil. eur, % CVV)</t>
  </si>
  <si>
    <t>Vývoj odtokov do zamestnania a voľných pracovných miest (tis., SA IFP)</t>
  </si>
  <si>
    <t>Identifikácia prioritných skupín na trhu práce (štandardná odchýlka od priemeru EÚ, 2015)</t>
  </si>
  <si>
    <t>Podiel dlhodobo nezamestnaných podľa vekových skupín (%, 2015)</t>
  </si>
  <si>
    <t>Pravdepodobnosť zotrvania v evidencii UoZ podľa dĺžky nezamestnanosti a vzdelania</t>
  </si>
  <si>
    <t>Nízko kvalifikovaná pracovná sila na trhu práce (%, 2015)</t>
  </si>
  <si>
    <t>Vzťah medzi dlhodobou nezamestnanosťou a nízkou kvalifikáciou v okresoch SR (2015)</t>
  </si>
  <si>
    <t>Výdavky na UoZ podľa dĺžky nezamestnanosti (2013)</t>
  </si>
  <si>
    <t xml:space="preserve">Vývoj dávky v nezamestnanosti </t>
  </si>
  <si>
    <t xml:space="preserve">Vývoj pomoci v hmotnej núdzi </t>
  </si>
  <si>
    <t>Grafy a tabuľky</t>
  </si>
  <si>
    <t xml:space="preserve">Vývoj prevádzkových a kapitálových výdavkov úradov práce a ÚPSVR (mil. eur) </t>
  </si>
  <si>
    <t>Dáta ku tabuľke 3: Porovnanie nákladov a výnosov hodnotených nástrojov AOTP</t>
  </si>
  <si>
    <t>Vývoj sociálnych transferov úradov práce a ÚPSVR (mil. eur)</t>
  </si>
  <si>
    <t>Príspevky rastu výdavkov úradov práce a ÚPSVR (%)</t>
  </si>
  <si>
    <t>Štruktúra výdavkov na tovary a služby (% výdavkov na tovary a služby na danom úrade práce, 2015)</t>
  </si>
  <si>
    <t>Výdavky na služby zamestnanosti (% HDP)</t>
  </si>
  <si>
    <t>Výdavky služby zamestnanosti (% CVV)</t>
  </si>
  <si>
    <t>Výdavky na registrovaného nezamestnaného (tis. eur, v parite kúpnej sily, bez podpory zamestnávania ZŤP)</t>
  </si>
  <si>
    <t>Výdavky na účastníka nástroja AOTP (tis. eur, v parite kúpnej sily, bez podpory zamestnávania ZŤP)</t>
  </si>
  <si>
    <t>Štruktúra miezd podľa oblasti špecializácie (eur, 2015)</t>
  </si>
  <si>
    <t>Index charakteristík pracovného trhu</t>
  </si>
  <si>
    <t>Parciálne ukazovatele pracovného zaťaženia a možností umiestňovania UoZ</t>
  </si>
  <si>
    <t>Počet účastníkov vzdelávacích programov</t>
  </si>
  <si>
    <t>Výsledky efektivity úradov práce</t>
  </si>
  <si>
    <t>Štruktúra výdavkov na AOTP (% celkových výdavkov, bez poradenstva a counsellingu)</t>
  </si>
  <si>
    <t>Aktivácia nezamestnaných nástrojmi AOTP (% registrovaných nezamestnaných)</t>
  </si>
  <si>
    <t>Veková štruktúra účastníkov AOTP (%)</t>
  </si>
  <si>
    <t>Vzdelanostná štruktúra účastníkov AOTP (%)</t>
  </si>
  <si>
    <t>Podiel front office zamestnancov služieb zamestnanosti (2014, SK - 2015)</t>
  </si>
  <si>
    <t>Štruktúra zamestnancov úradov práce podľa oblasti špecializácie (%, 2015)</t>
  </si>
  <si>
    <t>Záťaž zamestnancov front office na úradoch práce (2015)</t>
  </si>
  <si>
    <t>IT investície ÚPSVR a úradov práce (mil. eur)</t>
  </si>
  <si>
    <t>Priemerná miera evidovanej nezamestnanosti po okresoch v roku 2015 (%)</t>
  </si>
  <si>
    <t>Hodnotenie vybraných nástrojov AOTP</t>
  </si>
  <si>
    <t>Porovnanie nákladov a výnosov hodnotených nástrojov AOTP</t>
  </si>
  <si>
    <t>Cielenie nezamestnaných nástrojmi AOTP</t>
  </si>
  <si>
    <t>Medzinárodné porovnanie pracovného zaťaženia úradov práce</t>
  </si>
  <si>
    <t>Výdavky len úradov práce (mil. eur)</t>
  </si>
  <si>
    <t>Výdavky úradov práce vrátane ÚPSVR (mil. eur)</t>
  </si>
  <si>
    <t>Výdavky na programy bežných transferov úradov práce vrátane ÚPSVR (mil. eur)</t>
  </si>
  <si>
    <t>Vstupy DEA-analýzy</t>
  </si>
  <si>
    <t>Výstupy DEA-analýzy</t>
  </si>
  <si>
    <t>Výsledky DEA-analýzy</t>
  </si>
  <si>
    <t>Využívanie nástrojov AOTP v rokoch 2013 a 2014</t>
  </si>
  <si>
    <t>graf_2</t>
  </si>
  <si>
    <t>graf_3</t>
  </si>
  <si>
    <t>graf_4</t>
  </si>
  <si>
    <t>graf_5</t>
  </si>
  <si>
    <t>graf_6</t>
  </si>
  <si>
    <t>graf_7</t>
  </si>
  <si>
    <t>graf_8_9</t>
  </si>
  <si>
    <t>graf_10_11_12</t>
  </si>
  <si>
    <t>graf_13_14_15_16</t>
  </si>
  <si>
    <t>graf_17_18_19_20_21_22</t>
  </si>
  <si>
    <t>graf_23</t>
  </si>
  <si>
    <t>graf_24_25_26_27_28</t>
  </si>
  <si>
    <t>graf_29_tab_9_10_11_12</t>
  </si>
  <si>
    <t>graf_30_31_tab_2_3</t>
  </si>
  <si>
    <t>graf_32_33_34_35_tab_4</t>
  </si>
  <si>
    <t>graf_36_37_38_39_40_tab_5</t>
  </si>
  <si>
    <t>graf_41</t>
  </si>
  <si>
    <t>graf_43</t>
  </si>
  <si>
    <t>tab_1</t>
  </si>
  <si>
    <t>tab_13</t>
  </si>
  <si>
    <t>tab_6_7_8</t>
  </si>
  <si>
    <t>Zvýšenie efektivity úradov práce v umiestňovaní UoZ na trh práce (Kapitola 3)</t>
  </si>
  <si>
    <t>výpočet</t>
  </si>
  <si>
    <t xml:space="preserve">VZPS </t>
  </si>
  <si>
    <t>výberové zisťovanie pracovných síl</t>
  </si>
  <si>
    <t>SA</t>
  </si>
  <si>
    <t>CVV</t>
  </si>
  <si>
    <t>celkové verejné výdavky</t>
  </si>
  <si>
    <t>uchádzač o zamestnanie</t>
  </si>
  <si>
    <t>DN</t>
  </si>
  <si>
    <t>dávka v nezamestnanosti</t>
  </si>
  <si>
    <t>PHN</t>
  </si>
  <si>
    <t>pomoc v hmotnej núdzi</t>
  </si>
  <si>
    <t>ÚPSVR</t>
  </si>
  <si>
    <t>Ústredie práce, sociálnych vecí a rodiny</t>
  </si>
  <si>
    <t xml:space="preserve">AOTP </t>
  </si>
  <si>
    <t>aktívne opatrenia trhu práce</t>
  </si>
  <si>
    <t>oddelenie služieb pre občana na úradoch práce</t>
  </si>
  <si>
    <t>odbor sociálnych vecí na úradoch práce</t>
  </si>
  <si>
    <t xml:space="preserve">SZ </t>
  </si>
  <si>
    <t xml:space="preserve">P </t>
  </si>
  <si>
    <t>odbor služieb zamestnanosti na úradoch práce</t>
  </si>
  <si>
    <t>prevádzka úradu práce</t>
  </si>
  <si>
    <t xml:space="preserve">NP </t>
  </si>
  <si>
    <t>národný projekt</t>
  </si>
  <si>
    <t>sezónne očistené údaje</t>
  </si>
  <si>
    <t>Klienti (UoZ+PHN)</t>
  </si>
  <si>
    <t>Nezamestnanosť 40-49 r. (rel.)</t>
  </si>
  <si>
    <t>Nezamestnanosť 30-39 r. (rel.)</t>
  </si>
  <si>
    <t>Nezamestnanosť &gt; 50 r. (rel.)</t>
  </si>
  <si>
    <t>Zdroj: Eurostat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</si>
  <si>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</si>
  <si>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</si>
  <si>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</si>
  <si>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</si>
  <si>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</si>
  <si>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</si>
  <si>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</si>
  <si>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</si>
  <si>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</si>
  <si>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</si>
  <si>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</si>
  <si>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</si>
  <si>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</si>
  <si>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</si>
  <si>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</si>
  <si>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</si>
  <si>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</si>
  <si>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</si>
  <si>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</si>
  <si>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</si>
  <si>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</si>
  <si>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</si>
  <si>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</si>
  <si>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</si>
  <si>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</si>
  <si>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</si>
  <si>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</si>
  <si>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Belgium</t>
  </si>
  <si>
    <t>Štandardná odchýlka</t>
  </si>
  <si>
    <t>Nezamestnaní so ZŠ</t>
  </si>
  <si>
    <t>Podiel dlhodobej nezamestnanosti na celkovej nezamestnanosti</t>
  </si>
  <si>
    <t>Podiel nezamestnaných žien na všetkých nezamestnaných upravený o demografiu (Women unemployment 15-64y/Unemployment 15-64y)/(Women labour force 15-64y /Labour force 15-64y)</t>
  </si>
  <si>
    <t>Podiel nezamestnaných starších na všetkých nezamestnaných upravený o demografiu (Unemployed 50-64y/Unemployed 15-64y)/(Labour force 50-64y/Labour force 15-64y)</t>
  </si>
  <si>
    <t>Podiel nezamestnaných vo veku 30-39 rokov na všetkých nezamestnaných upravený o demografiu (Unemployed 30-39y/Unemployed 15-64y)/(Labour force 30-39y/Labour force 15-64y)</t>
  </si>
  <si>
    <t>Podiel nezamestnaných vo veku 40-49 rokov na všetkých nezamestnaných upravený o demografiu (Unemployed 40-39y/Unemployed 15-64y)/(Labour force 40-39y/Labour force 15-64y)</t>
  </si>
  <si>
    <t>Podiel nezamestnaných mladých na všetkých nezamestnaných upravený o demografiu (Unemployed &lt;= 29y/Unemployed 15-64y)/(Labour force &lt;= 29y/Labour force 15-64y)</t>
  </si>
  <si>
    <t>Miera nezamestnanosti (% aktívnej populácie)</t>
  </si>
  <si>
    <t xml:space="preserve">Podiel neaktívnych ľudí v celej populácii </t>
  </si>
  <si>
    <t>Podiel práceschopných ľudí, ktorí si prácu nehľadajú  (% celej populácie)</t>
  </si>
  <si>
    <t>Podiel nezamestnaných so VŠ na všetkých nezamestnaných upravený o ich podiel na aktívnej populácii (Unemployed 15-64y, ISCED 5-8/Unemployed 15-64y, All ISCED levels)/(Labour force 15-64y, ISCED 5-8/Labour force 15-64, All ISCED levels)</t>
  </si>
  <si>
    <t>Podiel nezamestnaných so SŠ na všetkých nezamestnaných upravený o ich podiel na aktívnej populácii (Unemployed 15-64y, ISCED 3-4/Unemployed 15-64y, All ISCED levels)/(Labour force 15-64y, ISCED 3-4/Labour force 15-64, All ISCED levels)</t>
  </si>
  <si>
    <t>Podiel nezamestnaných so ZŠ na všetkých nezamestnaných upravený o ich podiel na aktívnej populácii (Unemployed 15-64y, ISCED 0-2/Unemployed 15-64y, All ISCED levels)/(Labour force 15-64y, ISCED 0-2/Labour force 15-64, All ISCED levels)</t>
  </si>
  <si>
    <t>Výdavky na nástroje AOTP podľa zdrojov financovania (mil. eur, % HDP)</t>
  </si>
  <si>
    <t xml:space="preserve">Výdavky na nástroje AOTP podľa regiónov (mil. eur, 2015)  </t>
  </si>
  <si>
    <t>Šanca byť zamestnaný v sledovanom období  po skončení finančnej podpory (%, rozdiel v p.b.)</t>
  </si>
  <si>
    <t>Podiel vedúcich zamestnancov na úradoch práce (% zo všetkých zamestnancov, 2015)</t>
  </si>
  <si>
    <t>Odhadované koeficienty (tobit model)</t>
  </si>
  <si>
    <t>Dáta ku grafu 21: Výdavky na nástroje AOTP podľa zdrojov financovania (mil. eur, % HDP)</t>
  </si>
  <si>
    <t xml:space="preserve">Dáta ku grafu 22: Výdavky na nástroje AOTP podľa regiónov (mil. eur, 2015)  </t>
  </si>
  <si>
    <t>Dáta ku grafu 30: Šanca byť zamestnaný v sledovanom období  po skončení finančnej podpory (%, rozdiel v p.b.)</t>
  </si>
  <si>
    <t>Dáta ku grafu 40: Podiel vedúcich zamestnancov na úradoch práce (% zo všetkých zamestnancov, 2015)</t>
  </si>
  <si>
    <t>Podiel mladých neaktívnych ľudí (&lt;= 29 rokov) na všetkých neaktívnych upravený o demografiu</t>
  </si>
  <si>
    <t>Zdravotné obmedzenia produktívneho obyvateľstva v kontexte trhu práce (% populácie)</t>
  </si>
  <si>
    <t>% ľudí so zdravotnými obmedzeniami na trhu práce (LFS 2011)</t>
  </si>
  <si>
    <t>Dáta ku grafu 12: Zdravotné obmedzenia produktívneho obyvateľstva v kontexte trhu práce (% populácie)</t>
  </si>
  <si>
    <t>Dáta ku grafu 28: Podiel umiestnení UoZ na trhu práce ovplyvnených aktivitami úradov práce (% všetkých umiestnení)</t>
  </si>
  <si>
    <t>Podiel umiestnení UoZ na trhu práce ovplyvnených aktivitami úradov práce (% všetkých umiestnení)</t>
  </si>
  <si>
    <t>Podiel odborných poradenských služieb na UoZ (počet intervencií/priemerný počet evidovaných UoZ)</t>
  </si>
  <si>
    <t>Dáta ku grafu 26: Podiel odborných poradenských služieb na UoZ (počet intervencií/priemerný počet evidovaných UoZ)</t>
  </si>
  <si>
    <t>Záťaž zamestnancov služieb zamestnanosti v OECD (regionálne a lokálne pobočky)</t>
  </si>
  <si>
    <t>Dáta ku grafu 36: Záťaž zamestnancov služieb zamestnanosti v OECD (regionálne a lokálne pobočky)</t>
  </si>
  <si>
    <t>Možný nárast umiestnení na trh práce vplyvom služieb zamestnanosti</t>
  </si>
  <si>
    <t>Zdravotné poistné platené štátom</t>
  </si>
  <si>
    <t>4 % z priemernej mesačnej mzdy v roku t-2 (805 eur v roku 2012)</t>
  </si>
  <si>
    <t>Priemerné dohodnuté náklady na čistého zamestnaného (tis. eur)</t>
  </si>
  <si>
    <t>Dáta ku grafu 31: Priemerné dohodnuté náklady na čistého zamestnaného (tis.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</si>
</sst>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0\ _S_k_-;\-* #,##0.00\ _S_k_-;_-* &quot;-&quot;??\ _S_k_-;_-@_-"/>
    <numFmt numFmtId="166" formatCode="0.0"/>
    <numFmt numFmtId="167" formatCode="[$-409]mmm\-yy;@"/>
    <numFmt numFmtId="168" formatCode="_-* #,##0.00\ &quot;Kč&quot;_-;\-* #,##0.00\ &quot;Kč&quot;_-;_-* &quot;-&quot;??\ &quot;Kč&quot;_-;_-@_-"/>
    <numFmt numFmtId="169" formatCode="_-* #,##0.00\ _S_k_-;\-* #,##0.00\ _S_k_-;_-* \-??\ _S_k_-;_-@_-"/>
    <numFmt numFmtId="170" formatCode="0.0000"/>
    <numFmt numFmtId="171" formatCode="&quot; &quot;#,##0.00&quot; &quot;;&quot;-&quot;#,##0.00&quot; &quot;;&quot; -&quot;00&quot; &quot;;&quot; &quot;@&quot; &quot;"/>
    <numFmt numFmtId="172" formatCode="#\ ##0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color indexed="8"/>
      <name val="Arial Narrow"/>
      <family val="2"/>
    </font>
    <font>
      <sz val="10"/>
      <name val="Arial CE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 Narrow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5"/>
      <color rgb="FF1F497D"/>
      <name val="Arial"/>
      <family val="2"/>
      <charset val="238"/>
    </font>
    <font>
      <u/>
      <sz val="10"/>
      <color rgb="FF80008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2C9ADC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vertAlign val="subscript"/>
      <sz val="11"/>
      <color theme="1"/>
      <name val="Arial Narrow"/>
      <family val="2"/>
      <charset val="238"/>
    </font>
    <font>
      <b/>
      <i/>
      <vertAlign val="superscript"/>
      <sz val="11"/>
      <color theme="1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i/>
      <vertAlign val="superscript"/>
      <sz val="10"/>
      <color theme="1"/>
      <name val="Arial Narrow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AD3F2"/>
        <bgColor indexed="64"/>
      </patternFill>
    </fill>
    <fill>
      <patternFill patternType="solid">
        <fgColor rgb="FF2C9ADC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4F81BD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22">
    <xf numFmtId="0" fontId="0" fillId="0" borderId="0"/>
    <xf numFmtId="0" fontId="6" fillId="0" borderId="0" applyNumberFormat="0" applyFill="0" applyBorder="0" applyAlignment="0" applyProtection="0"/>
    <xf numFmtId="167" fontId="9" fillId="0" borderId="0">
      <alignment vertical="center"/>
    </xf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>
      <alignment vertical="center"/>
    </xf>
    <xf numFmtId="167" fontId="11" fillId="0" borderId="0"/>
    <xf numFmtId="167" fontId="11" fillId="0" borderId="0"/>
    <xf numFmtId="167" fontId="12" fillId="0" borderId="0"/>
    <xf numFmtId="9" fontId="12" fillId="0" borderId="0" applyFont="0" applyFill="0" applyBorder="0" applyAlignment="0" applyProtection="0"/>
    <xf numFmtId="167" fontId="12" fillId="0" borderId="0"/>
    <xf numFmtId="167" fontId="12" fillId="0" borderId="0"/>
    <xf numFmtId="167" fontId="12" fillId="0" borderId="0" applyNumberFormat="0" applyFont="0" applyFill="0" applyBorder="0" applyAlignment="0" applyProtection="0"/>
    <xf numFmtId="167" fontId="12" fillId="0" borderId="0"/>
    <xf numFmtId="9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1" fillId="0" borderId="0"/>
    <xf numFmtId="167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9" fillId="0" borderId="0"/>
    <xf numFmtId="167" fontId="9" fillId="0" borderId="0"/>
    <xf numFmtId="167" fontId="17" fillId="0" borderId="0"/>
    <xf numFmtId="167" fontId="9" fillId="0" borderId="0"/>
    <xf numFmtId="167" fontId="19" fillId="0" borderId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0" fillId="0" borderId="0"/>
    <xf numFmtId="167" fontId="9" fillId="0" borderId="0">
      <alignment vertical="center"/>
    </xf>
    <xf numFmtId="165" fontId="9" fillId="0" borderId="0" applyFont="0" applyFill="0" applyBorder="0" applyAlignment="0" applyProtection="0"/>
    <xf numFmtId="167" fontId="12" fillId="0" borderId="0">
      <alignment vertical="center"/>
    </xf>
    <xf numFmtId="167" fontId="12" fillId="0" borderId="0"/>
    <xf numFmtId="167" fontId="12" fillId="0" borderId="0"/>
    <xf numFmtId="167" fontId="12" fillId="0" borderId="0"/>
    <xf numFmtId="167" fontId="11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1" fillId="0" borderId="0"/>
    <xf numFmtId="167" fontId="3" fillId="0" borderId="0"/>
    <xf numFmtId="167" fontId="17" fillId="0" borderId="0"/>
    <xf numFmtId="167" fontId="14" fillId="0" borderId="0"/>
    <xf numFmtId="167" fontId="12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20" fillId="10" borderId="0" applyNumberFormat="0" applyBorder="0" applyAlignment="0" applyProtection="0"/>
    <xf numFmtId="167" fontId="20" fillId="14" borderId="0" applyNumberFormat="0" applyBorder="0" applyAlignment="0" applyProtection="0"/>
    <xf numFmtId="167" fontId="20" fillId="18" borderId="0" applyNumberFormat="0" applyBorder="0" applyAlignment="0" applyProtection="0"/>
    <xf numFmtId="167" fontId="20" fillId="22" borderId="0" applyNumberFormat="0" applyBorder="0" applyAlignment="0" applyProtection="0"/>
    <xf numFmtId="167" fontId="20" fillId="26" borderId="0" applyNumberFormat="0" applyBorder="0" applyAlignment="0" applyProtection="0"/>
    <xf numFmtId="167" fontId="20" fillId="30" borderId="0" applyNumberFormat="0" applyBorder="0" applyAlignment="0" applyProtection="0"/>
    <xf numFmtId="167" fontId="20" fillId="11" borderId="0" applyNumberFormat="0" applyBorder="0" applyAlignment="0" applyProtection="0"/>
    <xf numFmtId="167" fontId="20" fillId="15" borderId="0" applyNumberFormat="0" applyBorder="0" applyAlignment="0" applyProtection="0"/>
    <xf numFmtId="167" fontId="20" fillId="19" borderId="0" applyNumberFormat="0" applyBorder="0" applyAlignment="0" applyProtection="0"/>
    <xf numFmtId="167" fontId="20" fillId="23" borderId="0" applyNumberFormat="0" applyBorder="0" applyAlignment="0" applyProtection="0"/>
    <xf numFmtId="167" fontId="20" fillId="27" borderId="0" applyNumberFormat="0" applyBorder="0" applyAlignment="0" applyProtection="0"/>
    <xf numFmtId="167" fontId="20" fillId="31" borderId="0" applyNumberFormat="0" applyBorder="0" applyAlignment="0" applyProtection="0"/>
    <xf numFmtId="167" fontId="22" fillId="12" borderId="0" applyNumberFormat="0" applyBorder="0" applyAlignment="0" applyProtection="0"/>
    <xf numFmtId="167" fontId="22" fillId="16" borderId="0" applyNumberFormat="0" applyBorder="0" applyAlignment="0" applyProtection="0"/>
    <xf numFmtId="167" fontId="22" fillId="20" borderId="0" applyNumberFormat="0" applyBorder="0" applyAlignment="0" applyProtection="0"/>
    <xf numFmtId="167" fontId="22" fillId="24" borderId="0" applyNumberFormat="0" applyBorder="0" applyAlignment="0" applyProtection="0"/>
    <xf numFmtId="167" fontId="22" fillId="28" borderId="0" applyNumberFormat="0" applyBorder="0" applyAlignment="0" applyProtection="0"/>
    <xf numFmtId="167" fontId="22" fillId="32" borderId="0" applyNumberFormat="0" applyBorder="0" applyAlignment="0" applyProtection="0"/>
    <xf numFmtId="169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3" fillId="2" borderId="0" applyNumberFormat="0" applyBorder="0" applyAlignment="0" applyProtection="0"/>
    <xf numFmtId="167" fontId="24" fillId="0" borderId="0" applyNumberFormat="0" applyFill="0" applyBorder="0" applyAlignment="0" applyProtection="0">
      <alignment vertical="top"/>
      <protection locked="0"/>
    </xf>
    <xf numFmtId="167" fontId="25" fillId="7" borderId="7" applyNumberFormat="0" applyAlignment="0" applyProtection="0"/>
    <xf numFmtId="167" fontId="26" fillId="0" borderId="1" applyNumberFormat="0" applyFill="0" applyAlignment="0" applyProtection="0"/>
    <xf numFmtId="167" fontId="27" fillId="0" borderId="2" applyNumberFormat="0" applyFill="0" applyAlignment="0" applyProtection="0"/>
    <xf numFmtId="167" fontId="28" fillId="0" borderId="3" applyNumberFormat="0" applyFill="0" applyAlignment="0" applyProtection="0"/>
    <xf numFmtId="167" fontId="28" fillId="0" borderId="0" applyNumberFormat="0" applyFill="0" applyBorder="0" applyAlignment="0" applyProtection="0"/>
    <xf numFmtId="167" fontId="29" fillId="4" borderId="0" applyNumberFormat="0" applyBorder="0" applyAlignment="0" applyProtection="0"/>
    <xf numFmtId="167" fontId="1" fillId="0" borderId="0"/>
    <xf numFmtId="167" fontId="15" fillId="0" borderId="0"/>
    <xf numFmtId="167" fontId="9" fillId="0" borderId="0"/>
    <xf numFmtId="167" fontId="9" fillId="0" borderId="0">
      <alignment vertical="center"/>
    </xf>
    <xf numFmtId="167" fontId="9" fillId="0" borderId="0">
      <alignment vertical="center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9" fillId="0" borderId="0">
      <alignment vertical="center"/>
    </xf>
    <xf numFmtId="167" fontId="9" fillId="0" borderId="0">
      <alignment vertical="center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7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0" fillId="0" borderId="0"/>
    <xf numFmtId="167" fontId="16" fillId="0" borderId="0"/>
    <xf numFmtId="167" fontId="16" fillId="0" borderId="0"/>
    <xf numFmtId="167" fontId="16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0" fillId="0" borderId="0"/>
    <xf numFmtId="167" fontId="10" fillId="0" borderId="0"/>
    <xf numFmtId="167" fontId="2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1" fillId="0" borderId="0"/>
    <xf numFmtId="167" fontId="3" fillId="0" borderId="0"/>
    <xf numFmtId="167" fontId="20" fillId="0" borderId="0"/>
    <xf numFmtId="167" fontId="20" fillId="0" borderId="0"/>
    <xf numFmtId="167" fontId="1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9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9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1" fillId="0" borderId="0"/>
    <xf numFmtId="167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30" fillId="0" borderId="6" applyNumberFormat="0" applyFill="0" applyAlignment="0" applyProtection="0"/>
    <xf numFmtId="4" fontId="13" fillId="33" borderId="12" applyNumberFormat="0" applyProtection="0">
      <alignment vertical="center"/>
    </xf>
    <xf numFmtId="167" fontId="31" fillId="0" borderId="9" applyNumberFormat="0" applyFill="0" applyAlignment="0" applyProtection="0"/>
    <xf numFmtId="167" fontId="32" fillId="0" borderId="0" applyNumberFormat="0" applyFill="0" applyBorder="0" applyAlignment="0" applyProtection="0"/>
    <xf numFmtId="167" fontId="33" fillId="5" borderId="4" applyNumberFormat="0" applyAlignment="0" applyProtection="0"/>
    <xf numFmtId="167" fontId="34" fillId="6" borderId="4" applyNumberFormat="0" applyAlignment="0" applyProtection="0"/>
    <xf numFmtId="167" fontId="35" fillId="6" borderId="5" applyNumberFormat="0" applyAlignment="0" applyProtection="0"/>
    <xf numFmtId="167" fontId="36" fillId="0" borderId="0" applyNumberFormat="0" applyFill="0" applyBorder="0" applyAlignment="0" applyProtection="0"/>
    <xf numFmtId="167" fontId="37" fillId="3" borderId="0" applyNumberFormat="0" applyBorder="0" applyAlignment="0" applyProtection="0"/>
    <xf numFmtId="167" fontId="22" fillId="9" borderId="0" applyNumberFormat="0" applyBorder="0" applyAlignment="0" applyProtection="0"/>
    <xf numFmtId="167" fontId="22" fillId="13" borderId="0" applyNumberFormat="0" applyBorder="0" applyAlignment="0" applyProtection="0"/>
    <xf numFmtId="167" fontId="22" fillId="17" borderId="0" applyNumberFormat="0" applyBorder="0" applyAlignment="0" applyProtection="0"/>
    <xf numFmtId="167" fontId="22" fillId="21" borderId="0" applyNumberFormat="0" applyBorder="0" applyAlignment="0" applyProtection="0"/>
    <xf numFmtId="167" fontId="22" fillId="25" borderId="0" applyNumberFormat="0" applyBorder="0" applyAlignment="0" applyProtection="0"/>
    <xf numFmtId="167" fontId="22" fillId="29" borderId="0" applyNumberFormat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1" fillId="0" borderId="0"/>
    <xf numFmtId="167" fontId="12" fillId="0" borderId="0">
      <alignment vertical="center"/>
    </xf>
    <xf numFmtId="9" fontId="11" fillId="0" borderId="0" applyFont="0" applyFill="0" applyBorder="0" applyAlignment="0" applyProtection="0"/>
    <xf numFmtId="167" fontId="38" fillId="0" borderId="0"/>
    <xf numFmtId="167" fontId="21" fillId="0" borderId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39" fillId="0" borderId="0" applyNumberFormat="0" applyFill="0" applyBorder="0" applyAlignment="0" applyProtection="0"/>
    <xf numFmtId="167" fontId="9" fillId="0" borderId="0"/>
    <xf numFmtId="167" fontId="9" fillId="0" borderId="0">
      <alignment vertical="center"/>
    </xf>
    <xf numFmtId="165" fontId="9" fillId="0" borderId="0" applyFont="0" applyFill="0" applyBorder="0" applyAlignment="0" applyProtection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20" fillId="0" borderId="0"/>
    <xf numFmtId="167" fontId="11" fillId="0" borderId="0"/>
    <xf numFmtId="167" fontId="24" fillId="0" borderId="0" applyNumberFormat="0" applyFill="0" applyBorder="0" applyAlignment="0" applyProtection="0">
      <alignment vertical="top"/>
      <protection locked="0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7" fillId="0" borderId="0"/>
    <xf numFmtId="167" fontId="9" fillId="0" borderId="0">
      <alignment vertical="center"/>
    </xf>
    <xf numFmtId="167" fontId="11" fillId="0" borderId="0"/>
    <xf numFmtId="167" fontId="20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9" fontId="1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9" fontId="9" fillId="0" borderId="0" applyFont="0" applyFill="0" applyBorder="0" applyAlignment="0" applyProtection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16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20" fillId="0" borderId="0"/>
    <xf numFmtId="167" fontId="16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20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6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0" fillId="0" borderId="0"/>
    <xf numFmtId="9" fontId="10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0" fillId="0" borderId="0"/>
    <xf numFmtId="9" fontId="10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0" fillId="0" borderId="0"/>
    <xf numFmtId="9" fontId="10" fillId="0" borderId="0" applyFont="0" applyFill="0" applyBorder="0" applyAlignment="0" applyProtection="0"/>
    <xf numFmtId="167" fontId="11" fillId="0" borderId="0"/>
    <xf numFmtId="167" fontId="9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20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" fillId="0" borderId="0"/>
    <xf numFmtId="167" fontId="10" fillId="0" borderId="0"/>
    <xf numFmtId="9" fontId="10" fillId="0" borderId="0" applyFont="0" applyFill="0" applyBorder="0" applyAlignment="0" applyProtection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20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9" fontId="10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20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0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9" fillId="0" borderId="0">
      <alignment vertical="center"/>
    </xf>
    <xf numFmtId="167" fontId="11" fillId="0" borderId="0"/>
    <xf numFmtId="167" fontId="11" fillId="0" borderId="0"/>
    <xf numFmtId="167" fontId="11" fillId="0" borderId="0"/>
    <xf numFmtId="167" fontId="11" fillId="0" borderId="0"/>
    <xf numFmtId="167" fontId="9" fillId="0" borderId="0">
      <alignment vertical="center"/>
    </xf>
    <xf numFmtId="167" fontId="20" fillId="0" borderId="0"/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1" fillId="0" borderId="0"/>
    <xf numFmtId="167" fontId="9" fillId="0" borderId="0"/>
    <xf numFmtId="167" fontId="9" fillId="0" borderId="0">
      <alignment vertical="center"/>
    </xf>
    <xf numFmtId="167" fontId="9" fillId="0" borderId="0" applyNumberFormat="0" applyFont="0" applyFill="0" applyBorder="0" applyAlignment="0" applyProtection="0"/>
    <xf numFmtId="167" fontId="1" fillId="0" borderId="0"/>
    <xf numFmtId="167" fontId="9" fillId="0" borderId="0">
      <alignment vertical="center"/>
    </xf>
    <xf numFmtId="167" fontId="11" fillId="0" borderId="0"/>
    <xf numFmtId="167" fontId="1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1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1" fillId="0" borderId="0"/>
    <xf numFmtId="167" fontId="1" fillId="0" borderId="0"/>
    <xf numFmtId="167" fontId="9" fillId="0" borderId="0" applyNumberFormat="0" applyFont="0" applyFill="0" applyBorder="0" applyAlignment="0" applyProtection="0"/>
    <xf numFmtId="167" fontId="20" fillId="0" borderId="0"/>
    <xf numFmtId="167" fontId="9" fillId="0" borderId="0"/>
    <xf numFmtId="167" fontId="26" fillId="0" borderId="1" applyNumberFormat="0" applyFill="0" applyAlignment="0" applyProtection="0"/>
    <xf numFmtId="167" fontId="27" fillId="0" borderId="2" applyNumberFormat="0" applyFill="0" applyAlignment="0" applyProtection="0"/>
    <xf numFmtId="167" fontId="28" fillId="0" borderId="3" applyNumberFormat="0" applyFill="0" applyAlignment="0" applyProtection="0"/>
    <xf numFmtId="167" fontId="28" fillId="0" borderId="0" applyNumberFormat="0" applyFill="0" applyBorder="0" applyAlignment="0" applyProtection="0"/>
    <xf numFmtId="167" fontId="23" fillId="2" borderId="0" applyNumberFormat="0" applyBorder="0" applyAlignment="0" applyProtection="0"/>
    <xf numFmtId="167" fontId="37" fillId="3" borderId="0" applyNumberFormat="0" applyBorder="0" applyAlignment="0" applyProtection="0"/>
    <xf numFmtId="167" fontId="29" fillId="4" borderId="0" applyNumberFormat="0" applyBorder="0" applyAlignment="0" applyProtection="0"/>
    <xf numFmtId="167" fontId="33" fillId="5" borderId="4" applyNumberFormat="0" applyAlignment="0" applyProtection="0"/>
    <xf numFmtId="167" fontId="35" fillId="6" borderId="5" applyNumberFormat="0" applyAlignment="0" applyProtection="0"/>
    <xf numFmtId="167" fontId="34" fillId="6" borderId="4" applyNumberFormat="0" applyAlignment="0" applyProtection="0"/>
    <xf numFmtId="167" fontId="30" fillId="0" borderId="6" applyNumberFormat="0" applyFill="0" applyAlignment="0" applyProtection="0"/>
    <xf numFmtId="167" fontId="25" fillId="7" borderId="7" applyNumberFormat="0" applyAlignment="0" applyProtection="0"/>
    <xf numFmtId="167" fontId="3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1" fillId="0" borderId="9" applyNumberFormat="0" applyFill="0" applyAlignment="0" applyProtection="0"/>
    <xf numFmtId="167" fontId="22" fillId="9" borderId="0" applyNumberFormat="0" applyBorder="0" applyAlignment="0" applyProtection="0"/>
    <xf numFmtId="167" fontId="20" fillId="10" borderId="0" applyNumberFormat="0" applyBorder="0" applyAlignment="0" applyProtection="0"/>
    <xf numFmtId="167" fontId="20" fillId="11" borderId="0" applyNumberFormat="0" applyBorder="0" applyAlignment="0" applyProtection="0"/>
    <xf numFmtId="167" fontId="22" fillId="12" borderId="0" applyNumberFormat="0" applyBorder="0" applyAlignment="0" applyProtection="0"/>
    <xf numFmtId="167" fontId="22" fillId="13" borderId="0" applyNumberFormat="0" applyBorder="0" applyAlignment="0" applyProtection="0"/>
    <xf numFmtId="167" fontId="20" fillId="14" borderId="0" applyNumberFormat="0" applyBorder="0" applyAlignment="0" applyProtection="0"/>
    <xf numFmtId="167" fontId="20" fillId="15" borderId="0" applyNumberFormat="0" applyBorder="0" applyAlignment="0" applyProtection="0"/>
    <xf numFmtId="167" fontId="22" fillId="16" borderId="0" applyNumberFormat="0" applyBorder="0" applyAlignment="0" applyProtection="0"/>
    <xf numFmtId="167" fontId="22" fillId="17" borderId="0" applyNumberFormat="0" applyBorder="0" applyAlignment="0" applyProtection="0"/>
    <xf numFmtId="167" fontId="20" fillId="18" borderId="0" applyNumberFormat="0" applyBorder="0" applyAlignment="0" applyProtection="0"/>
    <xf numFmtId="167" fontId="20" fillId="19" borderId="0" applyNumberFormat="0" applyBorder="0" applyAlignment="0" applyProtection="0"/>
    <xf numFmtId="167" fontId="22" fillId="20" borderId="0" applyNumberFormat="0" applyBorder="0" applyAlignment="0" applyProtection="0"/>
    <xf numFmtId="167" fontId="22" fillId="21" borderId="0" applyNumberFormat="0" applyBorder="0" applyAlignment="0" applyProtection="0"/>
    <xf numFmtId="167" fontId="20" fillId="22" borderId="0" applyNumberFormat="0" applyBorder="0" applyAlignment="0" applyProtection="0"/>
    <xf numFmtId="167" fontId="20" fillId="23" borderId="0" applyNumberFormat="0" applyBorder="0" applyAlignment="0" applyProtection="0"/>
    <xf numFmtId="167" fontId="22" fillId="24" borderId="0" applyNumberFormat="0" applyBorder="0" applyAlignment="0" applyProtection="0"/>
    <xf numFmtId="167" fontId="22" fillId="25" borderId="0" applyNumberFormat="0" applyBorder="0" applyAlignment="0" applyProtection="0"/>
    <xf numFmtId="167" fontId="20" fillId="26" borderId="0" applyNumberFormat="0" applyBorder="0" applyAlignment="0" applyProtection="0"/>
    <xf numFmtId="167" fontId="20" fillId="27" borderId="0" applyNumberFormat="0" applyBorder="0" applyAlignment="0" applyProtection="0"/>
    <xf numFmtId="167" fontId="22" fillId="28" borderId="0" applyNumberFormat="0" applyBorder="0" applyAlignment="0" applyProtection="0"/>
    <xf numFmtId="167" fontId="22" fillId="29" borderId="0" applyNumberFormat="0" applyBorder="0" applyAlignment="0" applyProtection="0"/>
    <xf numFmtId="167" fontId="20" fillId="30" borderId="0" applyNumberFormat="0" applyBorder="0" applyAlignment="0" applyProtection="0"/>
    <xf numFmtId="167" fontId="20" fillId="31" borderId="0" applyNumberFormat="0" applyBorder="0" applyAlignment="0" applyProtection="0"/>
    <xf numFmtId="167" fontId="22" fillId="32" borderId="0" applyNumberFormat="0" applyBorder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8" borderId="8" applyNumberFormat="0" applyFont="0" applyAlignment="0" applyProtection="0"/>
    <xf numFmtId="167" fontId="20" fillId="0" borderId="0"/>
    <xf numFmtId="167" fontId="20" fillId="0" borderId="0"/>
    <xf numFmtId="167" fontId="21" fillId="0" borderId="0"/>
    <xf numFmtId="167" fontId="21" fillId="0" borderId="0"/>
    <xf numFmtId="167" fontId="10" fillId="0" borderId="0"/>
    <xf numFmtId="9" fontId="10" fillId="0" borderId="0" applyFont="0" applyFill="0" applyBorder="0" applyAlignment="0" applyProtection="0"/>
    <xf numFmtId="167" fontId="9" fillId="0" borderId="0"/>
    <xf numFmtId="167" fontId="3" fillId="0" borderId="0"/>
    <xf numFmtId="167" fontId="10" fillId="0" borderId="0"/>
    <xf numFmtId="167" fontId="9" fillId="0" borderId="0">
      <alignment vertical="center"/>
    </xf>
    <xf numFmtId="167" fontId="20" fillId="0" borderId="0"/>
    <xf numFmtId="167" fontId="2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0" fillId="0" borderId="0"/>
    <xf numFmtId="9" fontId="10" fillId="0" borderId="0" applyFont="0" applyFill="0" applyBorder="0" applyAlignment="0" applyProtection="0"/>
    <xf numFmtId="167" fontId="20" fillId="0" borderId="0"/>
    <xf numFmtId="167" fontId="2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0" fillId="0" borderId="0"/>
    <xf numFmtId="9" fontId="10" fillId="0" borderId="0" applyFont="0" applyFill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9" fontId="10" fillId="0" borderId="0" applyFont="0" applyFill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6" fillId="0" borderId="1" applyNumberFormat="0" applyFill="0" applyAlignment="0" applyProtection="0"/>
    <xf numFmtId="167" fontId="27" fillId="0" borderId="2" applyNumberFormat="0" applyFill="0" applyAlignment="0" applyProtection="0"/>
    <xf numFmtId="167" fontId="28" fillId="0" borderId="3" applyNumberFormat="0" applyFill="0" applyAlignment="0" applyProtection="0"/>
    <xf numFmtId="167" fontId="28" fillId="0" borderId="0" applyNumberFormat="0" applyFill="0" applyBorder="0" applyAlignment="0" applyProtection="0"/>
    <xf numFmtId="167" fontId="23" fillId="2" borderId="0" applyNumberFormat="0" applyBorder="0" applyAlignment="0" applyProtection="0"/>
    <xf numFmtId="167" fontId="37" fillId="3" borderId="0" applyNumberFormat="0" applyBorder="0" applyAlignment="0" applyProtection="0"/>
    <xf numFmtId="167" fontId="29" fillId="4" borderId="0" applyNumberFormat="0" applyBorder="0" applyAlignment="0" applyProtection="0"/>
    <xf numFmtId="167" fontId="33" fillId="5" borderId="4" applyNumberFormat="0" applyAlignment="0" applyProtection="0"/>
    <xf numFmtId="167" fontId="35" fillId="6" borderId="5" applyNumberFormat="0" applyAlignment="0" applyProtection="0"/>
    <xf numFmtId="167" fontId="34" fillId="6" borderId="4" applyNumberFormat="0" applyAlignment="0" applyProtection="0"/>
    <xf numFmtId="167" fontId="30" fillId="0" borderId="6" applyNumberFormat="0" applyFill="0" applyAlignment="0" applyProtection="0"/>
    <xf numFmtId="167" fontId="25" fillId="7" borderId="7" applyNumberFormat="0" applyAlignment="0" applyProtection="0"/>
    <xf numFmtId="167" fontId="3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1" fillId="0" borderId="9" applyNumberFormat="0" applyFill="0" applyAlignment="0" applyProtection="0"/>
    <xf numFmtId="167" fontId="22" fillId="9" borderId="0" applyNumberFormat="0" applyBorder="0" applyAlignment="0" applyProtection="0"/>
    <xf numFmtId="167" fontId="20" fillId="10" borderId="0" applyNumberFormat="0" applyBorder="0" applyAlignment="0" applyProtection="0"/>
    <xf numFmtId="167" fontId="20" fillId="11" borderId="0" applyNumberFormat="0" applyBorder="0" applyAlignment="0" applyProtection="0"/>
    <xf numFmtId="167" fontId="22" fillId="12" borderId="0" applyNumberFormat="0" applyBorder="0" applyAlignment="0" applyProtection="0"/>
    <xf numFmtId="167" fontId="22" fillId="13" borderId="0" applyNumberFormat="0" applyBorder="0" applyAlignment="0" applyProtection="0"/>
    <xf numFmtId="167" fontId="20" fillId="14" borderId="0" applyNumberFormat="0" applyBorder="0" applyAlignment="0" applyProtection="0"/>
    <xf numFmtId="167" fontId="20" fillId="15" borderId="0" applyNumberFormat="0" applyBorder="0" applyAlignment="0" applyProtection="0"/>
    <xf numFmtId="167" fontId="22" fillId="16" borderId="0" applyNumberFormat="0" applyBorder="0" applyAlignment="0" applyProtection="0"/>
    <xf numFmtId="167" fontId="22" fillId="17" borderId="0" applyNumberFormat="0" applyBorder="0" applyAlignment="0" applyProtection="0"/>
    <xf numFmtId="167" fontId="20" fillId="18" borderId="0" applyNumberFormat="0" applyBorder="0" applyAlignment="0" applyProtection="0"/>
    <xf numFmtId="167" fontId="20" fillId="19" borderId="0" applyNumberFormat="0" applyBorder="0" applyAlignment="0" applyProtection="0"/>
    <xf numFmtId="167" fontId="22" fillId="20" borderId="0" applyNumberFormat="0" applyBorder="0" applyAlignment="0" applyProtection="0"/>
    <xf numFmtId="167" fontId="22" fillId="21" borderId="0" applyNumberFormat="0" applyBorder="0" applyAlignment="0" applyProtection="0"/>
    <xf numFmtId="167" fontId="20" fillId="22" borderId="0" applyNumberFormat="0" applyBorder="0" applyAlignment="0" applyProtection="0"/>
    <xf numFmtId="167" fontId="20" fillId="23" borderId="0" applyNumberFormat="0" applyBorder="0" applyAlignment="0" applyProtection="0"/>
    <xf numFmtId="167" fontId="22" fillId="24" borderId="0" applyNumberFormat="0" applyBorder="0" applyAlignment="0" applyProtection="0"/>
    <xf numFmtId="167" fontId="22" fillId="25" borderId="0" applyNumberFormat="0" applyBorder="0" applyAlignment="0" applyProtection="0"/>
    <xf numFmtId="167" fontId="20" fillId="26" borderId="0" applyNumberFormat="0" applyBorder="0" applyAlignment="0" applyProtection="0"/>
    <xf numFmtId="167" fontId="20" fillId="27" borderId="0" applyNumberFormat="0" applyBorder="0" applyAlignment="0" applyProtection="0"/>
    <xf numFmtId="167" fontId="22" fillId="28" borderId="0" applyNumberFormat="0" applyBorder="0" applyAlignment="0" applyProtection="0"/>
    <xf numFmtId="167" fontId="22" fillId="29" borderId="0" applyNumberFormat="0" applyBorder="0" applyAlignment="0" applyProtection="0"/>
    <xf numFmtId="167" fontId="20" fillId="30" borderId="0" applyNumberFormat="0" applyBorder="0" applyAlignment="0" applyProtection="0"/>
    <xf numFmtId="167" fontId="20" fillId="31" borderId="0" applyNumberFormat="0" applyBorder="0" applyAlignment="0" applyProtection="0"/>
    <xf numFmtId="167" fontId="22" fillId="32" borderId="0" applyNumberFormat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/>
    <xf numFmtId="167" fontId="26" fillId="0" borderId="1" applyNumberFormat="0" applyFill="0" applyAlignment="0" applyProtection="0"/>
    <xf numFmtId="167" fontId="27" fillId="0" borderId="2" applyNumberFormat="0" applyFill="0" applyAlignment="0" applyProtection="0"/>
    <xf numFmtId="167" fontId="28" fillId="0" borderId="3" applyNumberFormat="0" applyFill="0" applyAlignment="0" applyProtection="0"/>
    <xf numFmtId="167" fontId="28" fillId="0" borderId="0" applyNumberFormat="0" applyFill="0" applyBorder="0" applyAlignment="0" applyProtection="0"/>
    <xf numFmtId="167" fontId="23" fillId="2" borderId="0" applyNumberFormat="0" applyBorder="0" applyAlignment="0" applyProtection="0"/>
    <xf numFmtId="167" fontId="37" fillId="3" borderId="0" applyNumberFormat="0" applyBorder="0" applyAlignment="0" applyProtection="0"/>
    <xf numFmtId="167" fontId="29" fillId="4" borderId="0" applyNumberFormat="0" applyBorder="0" applyAlignment="0" applyProtection="0"/>
    <xf numFmtId="167" fontId="33" fillId="5" borderId="4" applyNumberFormat="0" applyAlignment="0" applyProtection="0"/>
    <xf numFmtId="167" fontId="35" fillId="6" borderId="5" applyNumberFormat="0" applyAlignment="0" applyProtection="0"/>
    <xf numFmtId="167" fontId="34" fillId="6" borderId="4" applyNumberFormat="0" applyAlignment="0" applyProtection="0"/>
    <xf numFmtId="167" fontId="30" fillId="0" borderId="6" applyNumberFormat="0" applyFill="0" applyAlignment="0" applyProtection="0"/>
    <xf numFmtId="167" fontId="25" fillId="7" borderId="7" applyNumberFormat="0" applyAlignment="0" applyProtection="0"/>
    <xf numFmtId="167" fontId="3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1" fillId="0" borderId="9" applyNumberFormat="0" applyFill="0" applyAlignment="0" applyProtection="0"/>
    <xf numFmtId="167" fontId="22" fillId="9" borderId="0" applyNumberFormat="0" applyBorder="0" applyAlignment="0" applyProtection="0"/>
    <xf numFmtId="167" fontId="20" fillId="10" borderId="0" applyNumberFormat="0" applyBorder="0" applyAlignment="0" applyProtection="0"/>
    <xf numFmtId="167" fontId="20" fillId="11" borderId="0" applyNumberFormat="0" applyBorder="0" applyAlignment="0" applyProtection="0"/>
    <xf numFmtId="167" fontId="22" fillId="12" borderId="0" applyNumberFormat="0" applyBorder="0" applyAlignment="0" applyProtection="0"/>
    <xf numFmtId="167" fontId="22" fillId="13" borderId="0" applyNumberFormat="0" applyBorder="0" applyAlignment="0" applyProtection="0"/>
    <xf numFmtId="167" fontId="20" fillId="14" borderId="0" applyNumberFormat="0" applyBorder="0" applyAlignment="0" applyProtection="0"/>
    <xf numFmtId="167" fontId="20" fillId="15" borderId="0" applyNumberFormat="0" applyBorder="0" applyAlignment="0" applyProtection="0"/>
    <xf numFmtId="167" fontId="22" fillId="16" borderId="0" applyNumberFormat="0" applyBorder="0" applyAlignment="0" applyProtection="0"/>
    <xf numFmtId="167" fontId="22" fillId="17" borderId="0" applyNumberFormat="0" applyBorder="0" applyAlignment="0" applyProtection="0"/>
    <xf numFmtId="167" fontId="20" fillId="18" borderId="0" applyNumberFormat="0" applyBorder="0" applyAlignment="0" applyProtection="0"/>
    <xf numFmtId="167" fontId="20" fillId="19" borderId="0" applyNumberFormat="0" applyBorder="0" applyAlignment="0" applyProtection="0"/>
    <xf numFmtId="167" fontId="22" fillId="20" borderId="0" applyNumberFormat="0" applyBorder="0" applyAlignment="0" applyProtection="0"/>
    <xf numFmtId="167" fontId="22" fillId="21" borderId="0" applyNumberFormat="0" applyBorder="0" applyAlignment="0" applyProtection="0"/>
    <xf numFmtId="167" fontId="20" fillId="22" borderId="0" applyNumberFormat="0" applyBorder="0" applyAlignment="0" applyProtection="0"/>
    <xf numFmtId="167" fontId="20" fillId="23" borderId="0" applyNumberFormat="0" applyBorder="0" applyAlignment="0" applyProtection="0"/>
    <xf numFmtId="167" fontId="22" fillId="24" borderId="0" applyNumberFormat="0" applyBorder="0" applyAlignment="0" applyProtection="0"/>
    <xf numFmtId="167" fontId="22" fillId="25" borderId="0" applyNumberFormat="0" applyBorder="0" applyAlignment="0" applyProtection="0"/>
    <xf numFmtId="167" fontId="20" fillId="26" borderId="0" applyNumberFormat="0" applyBorder="0" applyAlignment="0" applyProtection="0"/>
    <xf numFmtId="167" fontId="20" fillId="27" borderId="0" applyNumberFormat="0" applyBorder="0" applyAlignment="0" applyProtection="0"/>
    <xf numFmtId="167" fontId="22" fillId="28" borderId="0" applyNumberFormat="0" applyBorder="0" applyAlignment="0" applyProtection="0"/>
    <xf numFmtId="167" fontId="22" fillId="29" borderId="0" applyNumberFormat="0" applyBorder="0" applyAlignment="0" applyProtection="0"/>
    <xf numFmtId="167" fontId="20" fillId="30" borderId="0" applyNumberFormat="0" applyBorder="0" applyAlignment="0" applyProtection="0"/>
    <xf numFmtId="167" fontId="20" fillId="31" borderId="0" applyNumberFormat="0" applyBorder="0" applyAlignment="0" applyProtection="0"/>
    <xf numFmtId="167" fontId="22" fillId="32" borderId="0" applyNumberFormat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167" fontId="10" fillId="0" borderId="0"/>
    <xf numFmtId="167" fontId="3" fillId="0" borderId="0"/>
    <xf numFmtId="9" fontId="3" fillId="0" borderId="0" applyFont="0" applyFill="0" applyBorder="0" applyAlignment="0" applyProtection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9" fillId="0" borderId="0" applyNumberFormat="0" applyFill="0" applyBorder="0" applyAlignment="0" applyProtection="0"/>
    <xf numFmtId="167" fontId="26" fillId="0" borderId="1" applyNumberFormat="0" applyFill="0" applyAlignment="0" applyProtection="0"/>
    <xf numFmtId="167" fontId="27" fillId="0" borderId="2" applyNumberFormat="0" applyFill="0" applyAlignment="0" applyProtection="0"/>
    <xf numFmtId="167" fontId="28" fillId="0" borderId="3" applyNumberFormat="0" applyFill="0" applyAlignment="0" applyProtection="0"/>
    <xf numFmtId="167" fontId="28" fillId="0" borderId="0" applyNumberFormat="0" applyFill="0" applyBorder="0" applyAlignment="0" applyProtection="0"/>
    <xf numFmtId="167" fontId="23" fillId="2" borderId="0" applyNumberFormat="0" applyBorder="0" applyAlignment="0" applyProtection="0"/>
    <xf numFmtId="167" fontId="37" fillId="3" borderId="0" applyNumberFormat="0" applyBorder="0" applyAlignment="0" applyProtection="0"/>
    <xf numFmtId="167" fontId="29" fillId="4" borderId="0" applyNumberFormat="0" applyBorder="0" applyAlignment="0" applyProtection="0"/>
    <xf numFmtId="167" fontId="33" fillId="5" borderId="4" applyNumberFormat="0" applyAlignment="0" applyProtection="0"/>
    <xf numFmtId="167" fontId="35" fillId="6" borderId="5" applyNumberFormat="0" applyAlignment="0" applyProtection="0"/>
    <xf numFmtId="167" fontId="34" fillId="6" borderId="4" applyNumberFormat="0" applyAlignment="0" applyProtection="0"/>
    <xf numFmtId="167" fontId="30" fillId="0" borderId="6" applyNumberFormat="0" applyFill="0" applyAlignment="0" applyProtection="0"/>
    <xf numFmtId="167" fontId="25" fillId="7" borderId="7" applyNumberFormat="0" applyAlignment="0" applyProtection="0"/>
    <xf numFmtId="167" fontId="3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1" fillId="0" borderId="9" applyNumberFormat="0" applyFill="0" applyAlignment="0" applyProtection="0"/>
    <xf numFmtId="167" fontId="22" fillId="9" borderId="0" applyNumberFormat="0" applyBorder="0" applyAlignment="0" applyProtection="0"/>
    <xf numFmtId="167" fontId="20" fillId="10" borderId="0" applyNumberFormat="0" applyBorder="0" applyAlignment="0" applyProtection="0"/>
    <xf numFmtId="167" fontId="20" fillId="11" borderId="0" applyNumberFormat="0" applyBorder="0" applyAlignment="0" applyProtection="0"/>
    <xf numFmtId="167" fontId="22" fillId="12" borderId="0" applyNumberFormat="0" applyBorder="0" applyAlignment="0" applyProtection="0"/>
    <xf numFmtId="167" fontId="22" fillId="13" borderId="0" applyNumberFormat="0" applyBorder="0" applyAlignment="0" applyProtection="0"/>
    <xf numFmtId="167" fontId="20" fillId="14" borderId="0" applyNumberFormat="0" applyBorder="0" applyAlignment="0" applyProtection="0"/>
    <xf numFmtId="167" fontId="20" fillId="15" borderId="0" applyNumberFormat="0" applyBorder="0" applyAlignment="0" applyProtection="0"/>
    <xf numFmtId="167" fontId="22" fillId="16" borderId="0" applyNumberFormat="0" applyBorder="0" applyAlignment="0" applyProtection="0"/>
    <xf numFmtId="167" fontId="22" fillId="17" borderId="0" applyNumberFormat="0" applyBorder="0" applyAlignment="0" applyProtection="0"/>
    <xf numFmtId="167" fontId="20" fillId="18" borderId="0" applyNumberFormat="0" applyBorder="0" applyAlignment="0" applyProtection="0"/>
    <xf numFmtId="167" fontId="20" fillId="19" borderId="0" applyNumberFormat="0" applyBorder="0" applyAlignment="0" applyProtection="0"/>
    <xf numFmtId="167" fontId="22" fillId="20" borderId="0" applyNumberFormat="0" applyBorder="0" applyAlignment="0" applyProtection="0"/>
    <xf numFmtId="167" fontId="22" fillId="21" borderId="0" applyNumberFormat="0" applyBorder="0" applyAlignment="0" applyProtection="0"/>
    <xf numFmtId="167" fontId="20" fillId="22" borderId="0" applyNumberFormat="0" applyBorder="0" applyAlignment="0" applyProtection="0"/>
    <xf numFmtId="167" fontId="20" fillId="23" borderId="0" applyNumberFormat="0" applyBorder="0" applyAlignment="0" applyProtection="0"/>
    <xf numFmtId="167" fontId="22" fillId="24" borderId="0" applyNumberFormat="0" applyBorder="0" applyAlignment="0" applyProtection="0"/>
    <xf numFmtId="167" fontId="22" fillId="25" borderId="0" applyNumberFormat="0" applyBorder="0" applyAlignment="0" applyProtection="0"/>
    <xf numFmtId="167" fontId="20" fillId="26" borderId="0" applyNumberFormat="0" applyBorder="0" applyAlignment="0" applyProtection="0"/>
    <xf numFmtId="167" fontId="20" fillId="27" borderId="0" applyNumberFormat="0" applyBorder="0" applyAlignment="0" applyProtection="0"/>
    <xf numFmtId="167" fontId="22" fillId="28" borderId="0" applyNumberFormat="0" applyBorder="0" applyAlignment="0" applyProtection="0"/>
    <xf numFmtId="167" fontId="22" fillId="29" borderId="0" applyNumberFormat="0" applyBorder="0" applyAlignment="0" applyProtection="0"/>
    <xf numFmtId="167" fontId="20" fillId="30" borderId="0" applyNumberFormat="0" applyBorder="0" applyAlignment="0" applyProtection="0"/>
    <xf numFmtId="167" fontId="20" fillId="31" borderId="0" applyNumberFormat="0" applyBorder="0" applyAlignment="0" applyProtection="0"/>
    <xf numFmtId="167" fontId="22" fillId="32" borderId="0" applyNumberFormat="0" applyBorder="0" applyAlignment="0" applyProtection="0"/>
    <xf numFmtId="167" fontId="3" fillId="0" borderId="0"/>
    <xf numFmtId="167" fontId="10" fillId="0" borderId="0"/>
    <xf numFmtId="165" fontId="9" fillId="0" borderId="0" applyFont="0" applyFill="0" applyBorder="0" applyAlignment="0" applyProtection="0"/>
    <xf numFmtId="167" fontId="10" fillId="0" borderId="0"/>
    <xf numFmtId="167" fontId="12" fillId="0" borderId="0">
      <alignment vertical="center"/>
    </xf>
    <xf numFmtId="167" fontId="10" fillId="0" borderId="0"/>
    <xf numFmtId="167" fontId="21" fillId="0" borderId="0"/>
    <xf numFmtId="167" fontId="10" fillId="0" borderId="0"/>
    <xf numFmtId="167" fontId="12" fillId="0" borderId="0">
      <alignment vertical="center"/>
    </xf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3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/>
    <xf numFmtId="9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/>
    <xf numFmtId="165" fontId="9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/>
    <xf numFmtId="165" fontId="9" fillId="0" borderId="0" applyFont="0" applyFill="0" applyBorder="0" applyAlignment="0" applyProtection="0"/>
    <xf numFmtId="167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>
      <alignment vertical="center"/>
    </xf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9" fillId="0" borderId="0"/>
    <xf numFmtId="167" fontId="3" fillId="0" borderId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>
      <alignment vertical="center"/>
    </xf>
    <xf numFmtId="167" fontId="9" fillId="0" borderId="0"/>
    <xf numFmtId="9" fontId="9" fillId="0" borderId="0" applyFont="0" applyFill="0" applyBorder="0" applyAlignment="0" applyProtection="0"/>
    <xf numFmtId="167" fontId="9" fillId="0" borderId="0">
      <alignment vertical="center"/>
    </xf>
    <xf numFmtId="167" fontId="3" fillId="0" borderId="0"/>
    <xf numFmtId="167" fontId="3" fillId="0" borderId="0"/>
    <xf numFmtId="167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9" fillId="0" borderId="0">
      <alignment vertical="center"/>
    </xf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9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40" fillId="0" borderId="0" applyNumberFormat="0" applyFill="0" applyBorder="0" applyAlignment="0" applyProtection="0"/>
    <xf numFmtId="167" fontId="3" fillId="0" borderId="0"/>
    <xf numFmtId="167" fontId="3" fillId="0" borderId="0"/>
    <xf numFmtId="167" fontId="42" fillId="13" borderId="0" applyNumberFormat="0" applyBorder="0" applyAlignment="0" applyProtection="0"/>
    <xf numFmtId="167" fontId="54" fillId="6" borderId="4" applyNumberFormat="0" applyAlignment="0" applyProtection="0"/>
    <xf numFmtId="167" fontId="50" fillId="0" borderId="6" applyNumberFormat="0" applyFill="0" applyAlignment="0" applyProtection="0"/>
    <xf numFmtId="167" fontId="46" fillId="0" borderId="2" applyNumberFormat="0" applyFill="0" applyAlignment="0" applyProtection="0"/>
    <xf numFmtId="167" fontId="43" fillId="2" borderId="0" applyNumberFormat="0" applyBorder="0" applyAlignment="0" applyProtection="0"/>
    <xf numFmtId="167" fontId="42" fillId="16" borderId="0" applyNumberFormat="0" applyBorder="0" applyAlignment="0" applyProtection="0"/>
    <xf numFmtId="167" fontId="41" fillId="19" borderId="0" applyNumberFormat="0" applyBorder="0" applyAlignment="0" applyProtection="0"/>
    <xf numFmtId="167" fontId="41" fillId="22" borderId="0" applyNumberFormat="0" applyBorder="0" applyAlignment="0" applyProtection="0"/>
    <xf numFmtId="167" fontId="9" fillId="0" borderId="0">
      <alignment vertical="top"/>
    </xf>
    <xf numFmtId="167" fontId="42" fillId="17" borderId="0" applyNumberFormat="0" applyBorder="0" applyAlignment="0" applyProtection="0"/>
    <xf numFmtId="167" fontId="51" fillId="0" borderId="9" applyNumberFormat="0" applyFill="0" applyAlignment="0" applyProtection="0"/>
    <xf numFmtId="167" fontId="55" fillId="6" borderId="5" applyNumberFormat="0" applyAlignment="0" applyProtection="0"/>
    <xf numFmtId="167" fontId="47" fillId="0" borderId="3" applyNumberFormat="0" applyFill="0" applyAlignment="0" applyProtection="0"/>
    <xf numFmtId="167" fontId="42" fillId="20" borderId="0" applyNumberFormat="0" applyBorder="0" applyAlignment="0" applyProtection="0"/>
    <xf numFmtId="167" fontId="41" fillId="23" borderId="0" applyNumberFormat="0" applyBorder="0" applyAlignment="0" applyProtection="0"/>
    <xf numFmtId="167" fontId="41" fillId="26" borderId="0" applyNumberFormat="0" applyBorder="0" applyAlignment="0" applyProtection="0"/>
    <xf numFmtId="167" fontId="17" fillId="0" borderId="0"/>
    <xf numFmtId="167" fontId="3" fillId="0" borderId="0"/>
    <xf numFmtId="167" fontId="42" fillId="29" borderId="0" applyNumberFormat="0" applyBorder="0" applyAlignment="0" applyProtection="0"/>
    <xf numFmtId="167" fontId="53" fillId="5" borderId="4" applyNumberFormat="0" applyAlignment="0" applyProtection="0"/>
    <xf numFmtId="167" fontId="42" fillId="9" borderId="0" applyNumberFormat="0" applyBorder="0" applyAlignment="0" applyProtection="0"/>
    <xf numFmtId="167" fontId="41" fillId="8" borderId="8" applyNumberFormat="0" applyFont="0" applyAlignment="0" applyProtection="0"/>
    <xf numFmtId="167" fontId="45" fillId="0" borderId="1" applyNumberFormat="0" applyFill="0" applyAlignment="0" applyProtection="0"/>
    <xf numFmtId="167" fontId="42" fillId="32" borderId="0" applyNumberFormat="0" applyBorder="0" applyAlignment="0" applyProtection="0"/>
    <xf numFmtId="167" fontId="42" fillId="12" borderId="0" applyNumberFormat="0" applyBorder="0" applyAlignment="0" applyProtection="0"/>
    <xf numFmtId="167" fontId="41" fillId="15" borderId="0" applyNumberFormat="0" applyBorder="0" applyAlignment="0" applyProtection="0"/>
    <xf numFmtId="167" fontId="41" fillId="18" borderId="0" applyNumberFormat="0" applyBorder="0" applyAlignment="0" applyProtection="0"/>
    <xf numFmtId="167" fontId="42" fillId="25" borderId="0" applyNumberFormat="0" applyBorder="0" applyAlignment="0" applyProtection="0"/>
    <xf numFmtId="167" fontId="57" fillId="3" borderId="0" applyNumberFormat="0" applyBorder="0" applyAlignment="0" applyProtection="0"/>
    <xf numFmtId="9" fontId="17" fillId="0" borderId="0" applyFont="0" applyFill="0" applyBorder="0" applyAlignment="0" applyProtection="0"/>
    <xf numFmtId="167" fontId="48" fillId="4" borderId="0" applyNumberFormat="0" applyBorder="0" applyAlignment="0" applyProtection="0"/>
    <xf numFmtId="167" fontId="42" fillId="28" borderId="0" applyNumberFormat="0" applyBorder="0" applyAlignment="0" applyProtection="0"/>
    <xf numFmtId="167" fontId="41" fillId="31" borderId="0" applyNumberFormat="0" applyBorder="0" applyAlignment="0" applyProtection="0"/>
    <xf numFmtId="167" fontId="41" fillId="11" borderId="0" applyNumberFormat="0" applyBorder="0" applyAlignment="0" applyProtection="0"/>
    <xf numFmtId="167" fontId="41" fillId="14" borderId="0" applyNumberFormat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49" fillId="0" borderId="0"/>
    <xf numFmtId="167" fontId="42" fillId="21" borderId="0" applyNumberFormat="0" applyBorder="0" applyAlignment="0" applyProtection="0"/>
    <xf numFmtId="167" fontId="52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44" fillId="7" borderId="7" applyNumberFormat="0" applyAlignment="0" applyProtection="0"/>
    <xf numFmtId="167" fontId="42" fillId="24" borderId="0" applyNumberFormat="0" applyBorder="0" applyAlignment="0" applyProtection="0"/>
    <xf numFmtId="167" fontId="41" fillId="27" borderId="0" applyNumberFormat="0" applyBorder="0" applyAlignment="0" applyProtection="0"/>
    <xf numFmtId="167" fontId="41" fillId="30" borderId="0" applyNumberFormat="0" applyBorder="0" applyAlignment="0" applyProtection="0"/>
    <xf numFmtId="167" fontId="41" fillId="10" borderId="0" applyNumberFormat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9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43" fontId="1" fillId="0" borderId="0" applyFont="0" applyFill="0" applyBorder="0" applyAlignment="0" applyProtection="0"/>
    <xf numFmtId="0" fontId="9" fillId="0" borderId="0"/>
    <xf numFmtId="0" fontId="60" fillId="0" borderId="0"/>
    <xf numFmtId="171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4" fillId="0" borderId="20" applyNumberFormat="0" applyFill="0" applyAlignment="0" applyProtection="0"/>
    <xf numFmtId="0" fontId="66" fillId="37" borderId="0" applyNumberFormat="0" applyBorder="0" applyAlignment="0" applyProtection="0"/>
    <xf numFmtId="0" fontId="63" fillId="36" borderId="7" applyNumberFormat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5" fillId="0" borderId="0" applyNumberFormat="0" applyFill="0" applyBorder="0" applyAlignment="0" applyProtection="0"/>
  </cellStyleXfs>
  <cellXfs count="3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3" fillId="0" borderId="10" xfId="0" applyNumberFormat="1" applyFont="1" applyBorder="1" applyAlignment="1">
      <alignment vertical="center"/>
    </xf>
    <xf numFmtId="0" fontId="0" fillId="0" borderId="0" xfId="0" applyAlignment="1"/>
    <xf numFmtId="170" fontId="3" fillId="0" borderId="0" xfId="0" applyNumberFormat="1" applyFont="1" applyAlignment="1">
      <alignment vertical="center"/>
    </xf>
    <xf numFmtId="170" fontId="3" fillId="0" borderId="10" xfId="0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4" fillId="0" borderId="0" xfId="0" applyFont="1" applyAlignment="1"/>
    <xf numFmtId="170" fontId="3" fillId="0" borderId="10" xfId="0" applyNumberFormat="1" applyFont="1" applyBorder="1" applyAlignment="1">
      <alignment horizontal="center" vertical="center"/>
    </xf>
    <xf numFmtId="170" fontId="3" fillId="0" borderId="16" xfId="0" applyNumberFormat="1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170" fontId="3" fillId="0" borderId="15" xfId="0" applyNumberFormat="1" applyFont="1" applyBorder="1" applyAlignment="1">
      <alignment vertical="center"/>
    </xf>
    <xf numFmtId="1" fontId="3" fillId="0" borderId="18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58" fillId="0" borderId="0" xfId="0" quotePrefix="1" applyNumberFormat="1" applyFont="1" applyFill="1" applyBorder="1" applyAlignment="1" applyProtection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9" fillId="0" borderId="0" xfId="0" applyFont="1" applyBorder="1" applyAlignment="1">
      <alignment horizontal="right" vertical="center" wrapText="1"/>
    </xf>
    <xf numFmtId="3" fontId="59" fillId="0" borderId="0" xfId="0" applyNumberFormat="1" applyFont="1" applyBorder="1" applyAlignment="1">
      <alignment horizontal="right" vertical="center" wrapText="1"/>
    </xf>
    <xf numFmtId="0" fontId="59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59" fillId="0" borderId="10" xfId="0" applyNumberFormat="1" applyFont="1" applyBorder="1" applyAlignment="1">
      <alignment horizontal="right" vertical="center" wrapText="1"/>
    </xf>
    <xf numFmtId="0" fontId="59" fillId="0" borderId="10" xfId="0" applyFont="1" applyBorder="1" applyAlignment="1">
      <alignment horizontal="right" vertical="center" wrapText="1"/>
    </xf>
    <xf numFmtId="0" fontId="59" fillId="0" borderId="10" xfId="0" applyFont="1" applyBorder="1" applyAlignment="1">
      <alignment horizontal="right" vertical="center"/>
    </xf>
    <xf numFmtId="0" fontId="59" fillId="0" borderId="1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0" fillId="0" borderId="0" xfId="0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0" xfId="0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38" borderId="0" xfId="0" applyNumberFormat="1" applyFont="1" applyFill="1" applyBorder="1" applyAlignment="1">
      <alignment vertical="center"/>
    </xf>
    <xf numFmtId="3" fontId="3" fillId="38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38" borderId="10" xfId="0" applyNumberFormat="1" applyFont="1" applyFill="1" applyBorder="1" applyAlignment="1">
      <alignment vertical="center"/>
    </xf>
    <xf numFmtId="3" fontId="3" fillId="38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10" xfId="0" applyFont="1" applyFill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0" fontId="3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70" fontId="3" fillId="0" borderId="1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1" fontId="3" fillId="0" borderId="10" xfId="0" applyNumberFormat="1" applyFont="1" applyFill="1" applyBorder="1" applyAlignment="1">
      <alignment vertical="center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0" xfId="0" applyNumberFormat="1" applyFont="1" applyFill="1"/>
    <xf numFmtId="10" fontId="3" fillId="0" borderId="10" xfId="0" applyNumberFormat="1" applyFont="1" applyFill="1" applyBorder="1"/>
    <xf numFmtId="0" fontId="4" fillId="0" borderId="0" xfId="1" applyFon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3" fillId="0" borderId="0" xfId="0" applyNumberFormat="1" applyFont="1"/>
    <xf numFmtId="2" fontId="3" fillId="0" borderId="10" xfId="0" applyNumberFormat="1" applyFont="1" applyBorder="1"/>
    <xf numFmtId="0" fontId="59" fillId="0" borderId="1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9" fillId="0" borderId="11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/>
    <xf numFmtId="0" fontId="59" fillId="0" borderId="0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59" fillId="0" borderId="10" xfId="0" applyFont="1" applyBorder="1" applyAlignment="1">
      <alignment vertical="center"/>
    </xf>
    <xf numFmtId="3" fontId="3" fillId="0" borderId="10" xfId="0" applyNumberFormat="1" applyFont="1" applyBorder="1"/>
    <xf numFmtId="0" fontId="59" fillId="0" borderId="0" xfId="0" applyFont="1" applyFill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9" fillId="0" borderId="1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9" fillId="0" borderId="0" xfId="0" applyFont="1" applyAlignment="1">
      <alignment vertical="center"/>
    </xf>
    <xf numFmtId="0" fontId="5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 wrapText="1"/>
    </xf>
    <xf numFmtId="3" fontId="59" fillId="0" borderId="0" xfId="0" applyNumberFormat="1" applyFont="1" applyAlignment="1">
      <alignment vertical="center" wrapText="1"/>
    </xf>
    <xf numFmtId="3" fontId="72" fillId="0" borderId="0" xfId="0" applyNumberFormat="1" applyFont="1" applyAlignment="1">
      <alignment vertical="center"/>
    </xf>
    <xf numFmtId="0" fontId="72" fillId="0" borderId="0" xfId="0" applyFont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21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9" fillId="0" borderId="11" xfId="0" applyFont="1" applyBorder="1" applyAlignment="1">
      <alignment horizontal="center" vertical="center"/>
    </xf>
    <xf numFmtId="0" fontId="72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right" vertical="center" wrapText="1"/>
    </xf>
    <xf numFmtId="0" fontId="70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9" fillId="38" borderId="0" xfId="0" applyFont="1" applyFill="1" applyAlignment="1">
      <alignment vertical="center"/>
    </xf>
    <xf numFmtId="0" fontId="3" fillId="38" borderId="0" xfId="0" applyFont="1" applyFill="1" applyAlignment="1">
      <alignment horizontal="right" vertical="center"/>
    </xf>
    <xf numFmtId="0" fontId="3" fillId="38" borderId="0" xfId="0" applyFont="1" applyFill="1" applyAlignment="1">
      <alignment horizontal="right" vertical="center" wrapText="1"/>
    </xf>
    <xf numFmtId="3" fontId="3" fillId="38" borderId="0" xfId="0" applyNumberFormat="1" applyFont="1" applyFill="1" applyAlignment="1">
      <alignment horizontal="right" vertical="center"/>
    </xf>
    <xf numFmtId="3" fontId="3" fillId="38" borderId="0" xfId="0" applyNumberFormat="1" applyFont="1" applyFill="1" applyAlignment="1">
      <alignment horizontal="right" vertical="center" wrapText="1"/>
    </xf>
    <xf numFmtId="0" fontId="59" fillId="38" borderId="11" xfId="0" applyFont="1" applyFill="1" applyBorder="1" applyAlignment="1">
      <alignment vertical="center"/>
    </xf>
    <xf numFmtId="3" fontId="3" fillId="38" borderId="11" xfId="0" applyNumberFormat="1" applyFont="1" applyFill="1" applyBorder="1" applyAlignment="1">
      <alignment horizontal="right" vertical="center"/>
    </xf>
    <xf numFmtId="3" fontId="3" fillId="38" borderId="11" xfId="0" applyNumberFormat="1" applyFont="1" applyFill="1" applyBorder="1" applyAlignment="1">
      <alignment horizontal="right" vertical="center" wrapText="1"/>
    </xf>
    <xf numFmtId="0" fontId="3" fillId="38" borderId="0" xfId="0" applyFont="1" applyFill="1" applyAlignment="1">
      <alignment vertical="center"/>
    </xf>
    <xf numFmtId="0" fontId="3" fillId="38" borderId="11" xfId="0" applyFont="1" applyFill="1" applyBorder="1" applyAlignment="1">
      <alignment vertical="center"/>
    </xf>
    <xf numFmtId="0" fontId="3" fillId="38" borderId="11" xfId="0" applyFont="1" applyFill="1" applyBorder="1" applyAlignment="1">
      <alignment horizontal="right" vertical="center"/>
    </xf>
    <xf numFmtId="0" fontId="3" fillId="38" borderId="11" xfId="0" applyFont="1" applyFill="1" applyBorder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59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9" fillId="0" borderId="19" xfId="0" applyFont="1" applyBorder="1" applyAlignment="1">
      <alignment horizontal="right" vertical="center" wrapText="1"/>
    </xf>
    <xf numFmtId="0" fontId="59" fillId="0" borderId="18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9" fontId="75" fillId="0" borderId="10" xfId="0" applyNumberFormat="1" applyFont="1" applyBorder="1" applyAlignment="1">
      <alignment horizontal="center" vertical="center" wrapText="1"/>
    </xf>
    <xf numFmtId="3" fontId="74" fillId="0" borderId="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72" fillId="0" borderId="10" xfId="0" applyFont="1" applyBorder="1" applyAlignment="1">
      <alignment horizontal="center" vertical="center" wrapText="1"/>
    </xf>
    <xf numFmtId="3" fontId="72" fillId="0" borderId="10" xfId="0" applyNumberFormat="1" applyFont="1" applyBorder="1" applyAlignment="1">
      <alignment horizontal="center" vertical="center" wrapText="1"/>
    </xf>
    <xf numFmtId="9" fontId="74" fillId="0" borderId="0" xfId="0" applyNumberFormat="1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right" vertical="center" wrapText="1"/>
    </xf>
    <xf numFmtId="0" fontId="75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70" fillId="0" borderId="19" xfId="0" applyFont="1" applyBorder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49" fontId="59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7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59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" fontId="59" fillId="0" borderId="10" xfId="0" applyNumberFormat="1" applyFont="1" applyBorder="1" applyAlignment="1">
      <alignment horizontal="right" vertical="center"/>
    </xf>
    <xf numFmtId="0" fontId="75" fillId="0" borderId="11" xfId="0" applyFont="1" applyBorder="1" applyAlignment="1">
      <alignment vertical="center" wrapText="1"/>
    </xf>
    <xf numFmtId="0" fontId="74" fillId="0" borderId="11" xfId="0" applyFont="1" applyBorder="1" applyAlignment="1">
      <alignment vertical="center" wrapText="1"/>
    </xf>
    <xf numFmtId="0" fontId="70" fillId="0" borderId="25" xfId="0" applyFont="1" applyBorder="1" applyAlignment="1">
      <alignment horizontal="center" vertical="center" wrapText="1"/>
    </xf>
    <xf numFmtId="3" fontId="59" fillId="0" borderId="17" xfId="0" applyNumberFormat="1" applyFont="1" applyBorder="1" applyAlignment="1">
      <alignment horizontal="right" vertical="center"/>
    </xf>
    <xf numFmtId="3" fontId="59" fillId="0" borderId="19" xfId="0" applyNumberFormat="1" applyFont="1" applyBorder="1" applyAlignment="1">
      <alignment horizontal="right" vertical="center"/>
    </xf>
    <xf numFmtId="3" fontId="59" fillId="0" borderId="18" xfId="0" applyNumberFormat="1" applyFont="1" applyBorder="1" applyAlignment="1">
      <alignment horizontal="right" vertical="center"/>
    </xf>
    <xf numFmtId="0" fontId="59" fillId="0" borderId="19" xfId="0" applyFont="1" applyBorder="1" applyAlignment="1">
      <alignment horizontal="right" vertical="center"/>
    </xf>
    <xf numFmtId="0" fontId="59" fillId="0" borderId="18" xfId="0" applyFont="1" applyBorder="1" applyAlignment="1">
      <alignment horizontal="right" vertical="center"/>
    </xf>
    <xf numFmtId="0" fontId="59" fillId="0" borderId="17" xfId="0" applyFont="1" applyBorder="1" applyAlignment="1">
      <alignment horizontal="right" vertical="center"/>
    </xf>
    <xf numFmtId="0" fontId="3" fillId="0" borderId="10" xfId="0" applyFont="1" applyBorder="1"/>
    <xf numFmtId="0" fontId="7" fillId="0" borderId="0" xfId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172" fontId="3" fillId="40" borderId="0" xfId="0" applyNumberFormat="1" applyFont="1" applyFill="1" applyBorder="1" applyAlignment="1">
      <alignment vertical="center"/>
    </xf>
    <xf numFmtId="10" fontId="3" fillId="44" borderId="0" xfId="0" applyNumberFormat="1" applyFont="1" applyFill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9" fontId="3" fillId="0" borderId="11" xfId="0" quotePrefix="1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172" fontId="3" fillId="40" borderId="10" xfId="0" applyNumberFormat="1" applyFont="1" applyFill="1" applyBorder="1" applyAlignment="1">
      <alignment vertical="center"/>
    </xf>
    <xf numFmtId="2" fontId="3" fillId="39" borderId="19" xfId="0" applyNumberFormat="1" applyFont="1" applyFill="1" applyBorder="1" applyAlignment="1">
      <alignment vertical="center"/>
    </xf>
    <xf numFmtId="2" fontId="3" fillId="41" borderId="19" xfId="0" applyNumberFormat="1" applyFont="1" applyFill="1" applyBorder="1" applyAlignment="1">
      <alignment vertical="center"/>
    </xf>
    <xf numFmtId="2" fontId="3" fillId="42" borderId="19" xfId="0" applyNumberFormat="1" applyFont="1" applyFill="1" applyBorder="1" applyAlignment="1">
      <alignment vertical="center"/>
    </xf>
    <xf numFmtId="2" fontId="3" fillId="43" borderId="19" xfId="0" applyNumberFormat="1" applyFont="1" applyFill="1" applyBorder="1" applyAlignment="1">
      <alignment vertical="center"/>
    </xf>
    <xf numFmtId="2" fontId="3" fillId="43" borderId="18" xfId="0" applyNumberFormat="1" applyFont="1" applyFill="1" applyBorder="1" applyAlignment="1">
      <alignment vertical="center"/>
    </xf>
    <xf numFmtId="1" fontId="3" fillId="40" borderId="17" xfId="0" applyNumberFormat="1" applyFont="1" applyFill="1" applyBorder="1" applyAlignment="1">
      <alignment vertical="center"/>
    </xf>
    <xf numFmtId="172" fontId="3" fillId="40" borderId="13" xfId="0" applyNumberFormat="1" applyFont="1" applyFill="1" applyBorder="1" applyAlignment="1">
      <alignment vertical="center"/>
    </xf>
    <xf numFmtId="1" fontId="3" fillId="40" borderId="14" xfId="0" applyNumberFormat="1" applyFont="1" applyFill="1" applyBorder="1" applyAlignment="1">
      <alignment vertical="center"/>
    </xf>
    <xf numFmtId="1" fontId="3" fillId="40" borderId="19" xfId="0" applyNumberFormat="1" applyFont="1" applyFill="1" applyBorder="1" applyAlignment="1">
      <alignment vertical="center"/>
    </xf>
    <xf numFmtId="1" fontId="3" fillId="40" borderId="16" xfId="0" applyNumberFormat="1" applyFont="1" applyFill="1" applyBorder="1" applyAlignment="1">
      <alignment vertical="center"/>
    </xf>
    <xf numFmtId="1" fontId="3" fillId="40" borderId="18" xfId="0" applyNumberFormat="1" applyFont="1" applyFill="1" applyBorder="1" applyAlignment="1">
      <alignment vertical="center"/>
    </xf>
    <xf numFmtId="1" fontId="3" fillId="40" borderId="15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1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3" fillId="45" borderId="0" xfId="0" applyFont="1" applyFill="1" applyBorder="1" applyAlignment="1">
      <alignment vertical="center"/>
    </xf>
    <xf numFmtId="0" fontId="3" fillId="45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9" fontId="3" fillId="45" borderId="25" xfId="0" applyNumberFormat="1" applyFont="1" applyFill="1" applyBorder="1" applyAlignment="1">
      <alignment horizontal="center" vertical="center" wrapText="1"/>
    </xf>
    <xf numFmtId="9" fontId="3" fillId="45" borderId="11" xfId="0" applyNumberFormat="1" applyFont="1" applyFill="1" applyBorder="1" applyAlignment="1">
      <alignment horizontal="center" vertical="center" wrapText="1"/>
    </xf>
    <xf numFmtId="0" fontId="3" fillId="45" borderId="29" xfId="0" applyFont="1" applyFill="1" applyBorder="1" applyAlignment="1">
      <alignment horizontal="center" vertical="center" wrapText="1"/>
    </xf>
    <xf numFmtId="4" fontId="3" fillId="45" borderId="0" xfId="0" applyNumberFormat="1" applyFont="1" applyFill="1" applyBorder="1" applyAlignment="1">
      <alignment vertical="center"/>
    </xf>
    <xf numFmtId="9" fontId="3" fillId="40" borderId="25" xfId="0" applyNumberFormat="1" applyFont="1" applyFill="1" applyBorder="1" applyAlignment="1">
      <alignment horizontal="center" vertical="center" wrapText="1"/>
    </xf>
    <xf numFmtId="9" fontId="3" fillId="40" borderId="11" xfId="0" applyNumberFormat="1" applyFont="1" applyFill="1" applyBorder="1" applyAlignment="1">
      <alignment horizontal="center" vertical="center" wrapText="1"/>
    </xf>
    <xf numFmtId="0" fontId="3" fillId="40" borderId="29" xfId="0" applyFont="1" applyFill="1" applyBorder="1" applyAlignment="1">
      <alignment horizontal="center" vertical="center" wrapText="1"/>
    </xf>
    <xf numFmtId="4" fontId="3" fillId="40" borderId="0" xfId="0" applyNumberFormat="1" applyFont="1" applyFill="1" applyBorder="1" applyAlignment="1">
      <alignment vertical="center"/>
    </xf>
    <xf numFmtId="4" fontId="3" fillId="40" borderId="16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45" borderId="17" xfId="0" applyNumberFormat="1" applyFont="1" applyFill="1" applyBorder="1" applyAlignment="1">
      <alignment vertical="center"/>
    </xf>
    <xf numFmtId="4" fontId="3" fillId="45" borderId="13" xfId="0" applyNumberFormat="1" applyFont="1" applyFill="1" applyBorder="1" applyAlignment="1">
      <alignment vertical="center"/>
    </xf>
    <xf numFmtId="4" fontId="3" fillId="45" borderId="14" xfId="0" applyNumberFormat="1" applyFont="1" applyFill="1" applyBorder="1" applyAlignment="1">
      <alignment vertical="center"/>
    </xf>
    <xf numFmtId="4" fontId="3" fillId="45" borderId="19" xfId="0" applyNumberFormat="1" applyFont="1" applyFill="1" applyBorder="1" applyAlignment="1">
      <alignment vertical="center"/>
    </xf>
    <xf numFmtId="4" fontId="3" fillId="45" borderId="16" xfId="0" applyNumberFormat="1" applyFont="1" applyFill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4" fontId="3" fillId="46" borderId="17" xfId="0" applyNumberFormat="1" applyFont="1" applyFill="1" applyBorder="1" applyAlignment="1">
      <alignment vertical="center"/>
    </xf>
    <xf numFmtId="44" fontId="3" fillId="46" borderId="13" xfId="0" applyNumberFormat="1" applyFont="1" applyFill="1" applyBorder="1" applyAlignment="1">
      <alignment vertical="center"/>
    </xf>
    <xf numFmtId="44" fontId="3" fillId="47" borderId="17" xfId="0" applyNumberFormat="1" applyFont="1" applyFill="1" applyBorder="1" applyAlignment="1">
      <alignment vertical="center"/>
    </xf>
    <xf numFmtId="44" fontId="3" fillId="47" borderId="13" xfId="0" applyNumberFormat="1" applyFont="1" applyFill="1" applyBorder="1" applyAlignment="1">
      <alignment vertical="center"/>
    </xf>
    <xf numFmtId="44" fontId="3" fillId="47" borderId="14" xfId="0" applyNumberFormat="1" applyFont="1" applyFill="1" applyBorder="1" applyAlignment="1">
      <alignment vertical="center"/>
    </xf>
    <xf numFmtId="44" fontId="3" fillId="46" borderId="18" xfId="0" applyNumberFormat="1" applyFont="1" applyFill="1" applyBorder="1" applyAlignment="1">
      <alignment vertical="center"/>
    </xf>
    <xf numFmtId="44" fontId="3" fillId="46" borderId="10" xfId="0" applyNumberFormat="1" applyFont="1" applyFill="1" applyBorder="1" applyAlignment="1">
      <alignment vertical="center"/>
    </xf>
    <xf numFmtId="44" fontId="3" fillId="47" borderId="18" xfId="0" applyNumberFormat="1" applyFont="1" applyFill="1" applyBorder="1" applyAlignment="1">
      <alignment vertical="center"/>
    </xf>
    <xf numFmtId="44" fontId="3" fillId="47" borderId="10" xfId="0" applyNumberFormat="1" applyFont="1" applyFill="1" applyBorder="1" applyAlignment="1">
      <alignment vertical="center"/>
    </xf>
    <xf numFmtId="44" fontId="3" fillId="47" borderId="15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4" fontId="2" fillId="0" borderId="22" xfId="0" applyNumberFormat="1" applyFont="1" applyFill="1" applyBorder="1" applyAlignment="1">
      <alignment vertical="center"/>
    </xf>
    <xf numFmtId="44" fontId="2" fillId="0" borderId="24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7" fillId="0" borderId="0" xfId="1" applyFont="1"/>
    <xf numFmtId="2" fontId="3" fillId="45" borderId="0" xfId="0" applyNumberFormat="1" applyFont="1" applyFill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45" borderId="19" xfId="0" applyNumberFormat="1" applyFont="1" applyFill="1" applyBorder="1" applyAlignment="1">
      <alignment vertical="center"/>
    </xf>
    <xf numFmtId="2" fontId="3" fillId="45" borderId="16" xfId="0" applyNumberFormat="1" applyFont="1" applyFill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3" fillId="45" borderId="0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2" fontId="3" fillId="0" borderId="16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170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0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70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44" borderId="0" xfId="0" applyFont="1" applyFill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45" borderId="25" xfId="0" applyFont="1" applyFill="1" applyBorder="1" applyAlignment="1">
      <alignment horizontal="center" vertical="center" wrapText="1"/>
    </xf>
    <xf numFmtId="0" fontId="2" fillId="45" borderId="11" xfId="0" applyFont="1" applyFill="1" applyBorder="1" applyAlignment="1">
      <alignment horizontal="center" vertical="center" wrapText="1"/>
    </xf>
    <xf numFmtId="0" fontId="2" fillId="45" borderId="29" xfId="0" applyFont="1" applyFill="1" applyBorder="1" applyAlignment="1">
      <alignment horizontal="center" vertical="center" wrapText="1"/>
    </xf>
    <xf numFmtId="0" fontId="2" fillId="40" borderId="25" xfId="0" applyFont="1" applyFill="1" applyBorder="1" applyAlignment="1">
      <alignment horizontal="center" vertical="center" wrapText="1"/>
    </xf>
    <xf numFmtId="0" fontId="2" fillId="40" borderId="11" xfId="0" applyFont="1" applyFill="1" applyBorder="1" applyAlignment="1">
      <alignment horizontal="center" vertical="center" wrapText="1"/>
    </xf>
    <xf numFmtId="0" fontId="2" fillId="40" borderId="2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9" fillId="0" borderId="1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3" fontId="59" fillId="0" borderId="0" xfId="0" applyNumberFormat="1" applyFont="1" applyBorder="1" applyAlignment="1">
      <alignment horizontal="center" vertical="center" wrapText="1"/>
    </xf>
    <xf numFmtId="3" fontId="59" fillId="0" borderId="10" xfId="0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74" fillId="0" borderId="10" xfId="0" applyFont="1" applyBorder="1" applyAlignment="1">
      <alignment vertical="center" wrapText="1"/>
    </xf>
    <xf numFmtId="0" fontId="74" fillId="0" borderId="11" xfId="0" applyFont="1" applyBorder="1" applyAlignment="1">
      <alignment vertical="center" wrapText="1"/>
    </xf>
    <xf numFmtId="0" fontId="75" fillId="0" borderId="11" xfId="0" applyFont="1" applyBorder="1" applyAlignment="1">
      <alignment vertical="center" wrapText="1"/>
    </xf>
    <xf numFmtId="0" fontId="70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</cellXfs>
  <cellStyles count="3622">
    <cellStyle name="_x000a_386grabber=S" xfId="6"/>
    <cellStyle name="_x000a_386grabber=S 10" xfId="57"/>
    <cellStyle name="_x000a_386grabber=S 10 2" xfId="2316"/>
    <cellStyle name="_x000a_386grabber=S 11" xfId="1299"/>
    <cellStyle name="_x000a_386grabber=S 2" xfId="58"/>
    <cellStyle name="_x000a_386grabber=S 2 2" xfId="59"/>
    <cellStyle name="_x000a_386grabber=S 2 2 2" xfId="1342"/>
    <cellStyle name="_x000a_386grabber=S 2 3" xfId="1307"/>
    <cellStyle name="_x000a_386grabber=S 3" xfId="60"/>
    <cellStyle name="_x000a_386grabber=S 3 2" xfId="1336"/>
    <cellStyle name="_x000a_386grabber=S 4" xfId="61"/>
    <cellStyle name="_x000a_386grabber=S 4 2" xfId="1473"/>
    <cellStyle name="_x000a_386grabber=S 5" xfId="62"/>
    <cellStyle name="_x000a_386grabber=S 5 2" xfId="1510"/>
    <cellStyle name="_x000a_386grabber=S 6" xfId="63"/>
    <cellStyle name="_x000a_386grabber=S 6 2" xfId="1485"/>
    <cellStyle name="_x000a_386grabber=S 7" xfId="64"/>
    <cellStyle name="_x000a_386grabber=S 7 2" xfId="1929"/>
    <cellStyle name="_x000a_386grabber=S 8" xfId="65"/>
    <cellStyle name="_x000a_386grabber=S 8 2" xfId="1935"/>
    <cellStyle name="_x000a_386grabber=S 9" xfId="66"/>
    <cellStyle name="_x000a_386grabber=S 9 2" xfId="2318"/>
    <cellStyle name="=D:\WINNT\SYSTEM32\COMMAND.COM" xfId="3"/>
    <cellStyle name="=D:\WINNT\SYSTEM32\COMMAND.COM 10" xfId="67"/>
    <cellStyle name="=D:\WINNT\SYSTEM32\COMMAND.COM 10 2" xfId="2323"/>
    <cellStyle name="=D:\WINNT\SYSTEM32\COMMAND.COM 11" xfId="1300"/>
    <cellStyle name="=D:\WINNT\SYSTEM32\COMMAND.COM 2" xfId="42"/>
    <cellStyle name="=D:\WINNT\SYSTEM32\COMMAND.COM 2 2" xfId="68"/>
    <cellStyle name="=D:\WINNT\SYSTEM32\COMMAND.COM 2 2 2" xfId="1341"/>
    <cellStyle name="=D:\WINNT\SYSTEM32\COMMAND.COM 2 3" xfId="1306"/>
    <cellStyle name="=D:\WINNT\SYSTEM32\COMMAND.COM 3" xfId="69"/>
    <cellStyle name="=D:\WINNT\SYSTEM32\COMMAND.COM 3 2" xfId="1337"/>
    <cellStyle name="=D:\WINNT\SYSTEM32\COMMAND.COM 4" xfId="70"/>
    <cellStyle name="=D:\WINNT\SYSTEM32\COMMAND.COM 4 2" xfId="1474"/>
    <cellStyle name="=D:\WINNT\SYSTEM32\COMMAND.COM 5" xfId="71"/>
    <cellStyle name="=D:\WINNT\SYSTEM32\COMMAND.COM 5 2" xfId="1496"/>
    <cellStyle name="=D:\WINNT\SYSTEM32\COMMAND.COM 6" xfId="72"/>
    <cellStyle name="=D:\WINNT\SYSTEM32\COMMAND.COM 6 2" xfId="1472"/>
    <cellStyle name="=D:\WINNT\SYSTEM32\COMMAND.COM 7" xfId="73"/>
    <cellStyle name="=D:\WINNT\SYSTEM32\COMMAND.COM 7 2" xfId="1930"/>
    <cellStyle name="=D:\WINNT\SYSTEM32\COMMAND.COM 8" xfId="74"/>
    <cellStyle name="=D:\WINNT\SYSTEM32\COMMAND.COM 8 2" xfId="1928"/>
    <cellStyle name="=D:\WINNT\SYSTEM32\COMMAND.COM 9" xfId="75"/>
    <cellStyle name="=D:\WINNT\SYSTEM32\COMMAND.COM 9 2" xfId="2319"/>
    <cellStyle name="20 % - zvýraznenie1 2" xfId="76"/>
    <cellStyle name="20 % - zvýraznenie1 2 2" xfId="2498"/>
    <cellStyle name="20 % - zvýraznenie1 2 3" xfId="3236"/>
    <cellStyle name="20 % - zvýraznenie1 3" xfId="2558"/>
    <cellStyle name="20 % - zvýraznenie1 4" xfId="2622"/>
    <cellStyle name="20 % - zvýraznenie1 5" xfId="2394"/>
    <cellStyle name="20 % - zvýraznenie2 2" xfId="77"/>
    <cellStyle name="20 % - zvýraznenie2 2 2" xfId="2502"/>
    <cellStyle name="20 % - zvýraznenie2 2 3" xfId="3224"/>
    <cellStyle name="20 % - zvýraznenie2 3" xfId="2562"/>
    <cellStyle name="20 % - zvýraznenie2 4" xfId="2626"/>
    <cellStyle name="20 % - zvýraznenie2 5" xfId="2398"/>
    <cellStyle name="20 % - zvýraznenie3 2" xfId="78"/>
    <cellStyle name="20 % - zvýraznenie3 2 2" xfId="2506"/>
    <cellStyle name="20 % - zvýraznenie3 2 3" xfId="3216"/>
    <cellStyle name="20 % - zvýraznenie3 3" xfId="2566"/>
    <cellStyle name="20 % - zvýraznenie3 4" xfId="2630"/>
    <cellStyle name="20 % - zvýraznenie3 5" xfId="2402"/>
    <cellStyle name="20 % - zvýraznenie4 2" xfId="79"/>
    <cellStyle name="20 % - zvýraznenie4 2 2" xfId="2510"/>
    <cellStyle name="20 % - zvýraznenie4 2 3" xfId="3197"/>
    <cellStyle name="20 % - zvýraznenie4 3" xfId="2570"/>
    <cellStyle name="20 % - zvýraznenie4 4" xfId="2634"/>
    <cellStyle name="20 % - zvýraznenie4 5" xfId="2406"/>
    <cellStyle name="20 % - zvýraznenie5 2" xfId="80"/>
    <cellStyle name="20 % - zvýraznenie5 2 2" xfId="2514"/>
    <cellStyle name="20 % - zvýraznenie5 2 3" xfId="3205"/>
    <cellStyle name="20 % - zvýraznenie5 3" xfId="2574"/>
    <cellStyle name="20 % - zvýraznenie5 4" xfId="2638"/>
    <cellStyle name="20 % - zvýraznenie5 5" xfId="2410"/>
    <cellStyle name="20 % - zvýraznenie6 2" xfId="81"/>
    <cellStyle name="20 % - zvýraznenie6 2 2" xfId="2518"/>
    <cellStyle name="20 % - zvýraznenie6 2 3" xfId="3235"/>
    <cellStyle name="20 % - zvýraznenie6 3" xfId="2578"/>
    <cellStyle name="20 % - zvýraznenie6 4" xfId="2642"/>
    <cellStyle name="20 % - zvýraznenie6 5" xfId="2414"/>
    <cellStyle name="40 % - zvýraznenie1 2" xfId="82"/>
    <cellStyle name="40 % - zvýraznenie1 2 2" xfId="2499"/>
    <cellStyle name="40 % - zvýraznenie1 2 3" xfId="3223"/>
    <cellStyle name="40 % - zvýraznenie1 3" xfId="2559"/>
    <cellStyle name="40 % - zvýraznenie1 4" xfId="2623"/>
    <cellStyle name="40 % - zvýraznenie1 5" xfId="2395"/>
    <cellStyle name="40 % - zvýraznenie2 2" xfId="83"/>
    <cellStyle name="40 % - zvýraznenie2 2 2" xfId="2503"/>
    <cellStyle name="40 % - zvýraznenie2 2 3" xfId="3215"/>
    <cellStyle name="40 % - zvýraznenie2 3" xfId="2563"/>
    <cellStyle name="40 % - zvýraznenie2 4" xfId="2627"/>
    <cellStyle name="40 % - zvýraznenie2 5" xfId="2399"/>
    <cellStyle name="40 % - zvýraznenie3 2" xfId="84"/>
    <cellStyle name="40 % - zvýraznenie3 2 2" xfId="2507"/>
    <cellStyle name="40 % - zvýraznenie3 2 3" xfId="3196"/>
    <cellStyle name="40 % - zvýraznenie3 3" xfId="2567"/>
    <cellStyle name="40 % - zvýraznenie3 4" xfId="2631"/>
    <cellStyle name="40 % - zvýraznenie3 5" xfId="2403"/>
    <cellStyle name="40 % - zvýraznenie4 2" xfId="85"/>
    <cellStyle name="40 % - zvýraznenie4 2 2" xfId="2511"/>
    <cellStyle name="40 % - zvýraznenie4 2 3" xfId="3204"/>
    <cellStyle name="40 % - zvýraznenie4 3" xfId="2571"/>
    <cellStyle name="40 % - zvýraznenie4 4" xfId="2635"/>
    <cellStyle name="40 % - zvýraznenie4 5" xfId="2407"/>
    <cellStyle name="40 % - zvýraznenie5 2" xfId="86"/>
    <cellStyle name="40 % - zvýraznenie5 2 2" xfId="2515"/>
    <cellStyle name="40 % - zvýraznenie5 2 3" xfId="3234"/>
    <cellStyle name="40 % - zvýraznenie5 3" xfId="2575"/>
    <cellStyle name="40 % - zvýraznenie5 4" xfId="2639"/>
    <cellStyle name="40 % - zvýraznenie5 5" xfId="2411"/>
    <cellStyle name="40 % - zvýraznenie6 2" xfId="87"/>
    <cellStyle name="40 % - zvýraznenie6 2 2" xfId="2519"/>
    <cellStyle name="40 % - zvýraznenie6 2 3" xfId="3222"/>
    <cellStyle name="40 % - zvýraznenie6 3" xfId="2579"/>
    <cellStyle name="40 % - zvýraznenie6 4" xfId="2643"/>
    <cellStyle name="40 % - zvýraznenie6 5" xfId="2415"/>
    <cellStyle name="60 % - zvýraznenie1 2" xfId="88"/>
    <cellStyle name="60 % - zvýraznenie1 2 2" xfId="2500"/>
    <cellStyle name="60 % - zvýraznenie1 2 3" xfId="3214"/>
    <cellStyle name="60 % - zvýraznenie1 3" xfId="2560"/>
    <cellStyle name="60 % - zvýraznenie1 4" xfId="2624"/>
    <cellStyle name="60 % - zvýraznenie1 5" xfId="2396"/>
    <cellStyle name="60 % - zvýraznenie2 2" xfId="89"/>
    <cellStyle name="60 % - zvýraznenie2 2 2" xfId="2504"/>
    <cellStyle name="60 % - zvýraznenie2 2 3" xfId="3195"/>
    <cellStyle name="60 % - zvýraznenie2 3" xfId="2564"/>
    <cellStyle name="60 % - zvýraznenie2 4" xfId="2628"/>
    <cellStyle name="60 % - zvýraznenie2 5" xfId="2400"/>
    <cellStyle name="60 % - zvýraznenie3 2" xfId="90"/>
    <cellStyle name="60 % - zvýraznenie3 2 2" xfId="2508"/>
    <cellStyle name="60 % - zvýraznenie3 2 3" xfId="3203"/>
    <cellStyle name="60 % - zvýraznenie3 3" xfId="2568"/>
    <cellStyle name="60 % - zvýraznenie3 4" xfId="2632"/>
    <cellStyle name="60 % - zvýraznenie3 5" xfId="2404"/>
    <cellStyle name="60 % - zvýraznenie4 2" xfId="91"/>
    <cellStyle name="60 % - zvýraznenie4 2 2" xfId="2512"/>
    <cellStyle name="60 % - zvýraznenie4 2 3" xfId="3233"/>
    <cellStyle name="60 % - zvýraznenie4 3" xfId="2572"/>
    <cellStyle name="60 % - zvýraznenie4 4" xfId="2636"/>
    <cellStyle name="60 % - zvýraznenie4 5" xfId="2408"/>
    <cellStyle name="60 % - zvýraznenie5 2" xfId="92"/>
    <cellStyle name="60 % - zvýraznenie5 2 2" xfId="2516"/>
    <cellStyle name="60 % - zvýraznenie5 2 3" xfId="3221"/>
    <cellStyle name="60 % - zvýraznenie5 3" xfId="2576"/>
    <cellStyle name="60 % - zvýraznenie5 4" xfId="2640"/>
    <cellStyle name="60 % - zvýraznenie5 5" xfId="2412"/>
    <cellStyle name="60 % - zvýraznenie6 2" xfId="93"/>
    <cellStyle name="60 % - zvýraznenie6 2 2" xfId="2520"/>
    <cellStyle name="60 % - zvýraznenie6 2 3" xfId="3213"/>
    <cellStyle name="60 % - zvýraznenie6 3" xfId="2580"/>
    <cellStyle name="60 % - zvýraznenie6 4" xfId="2644"/>
    <cellStyle name="60 % - zvýraznenie6 5" xfId="2416"/>
    <cellStyle name="Accent5" xfId="3615"/>
    <cellStyle name="Accent6" xfId="3616"/>
    <cellStyle name="Comma_gdp" xfId="109"/>
    <cellStyle name="Čiarka 10" xfId="3607"/>
    <cellStyle name="Čiarka 2" xfId="2647"/>
    <cellStyle name="Čiarka 2 2" xfId="2784"/>
    <cellStyle name="Čiarka 2 3" xfId="3610"/>
    <cellStyle name="Čiarka 3" xfId="94"/>
    <cellStyle name="Čiarka 4" xfId="2757"/>
    <cellStyle name="Čiarka 5" xfId="2802"/>
    <cellStyle name="Čiarka 6" xfId="2846"/>
    <cellStyle name="Čiarka 7" xfId="2893"/>
    <cellStyle name="Čiarka 8" xfId="2985"/>
    <cellStyle name="Čiarka 9" xfId="4"/>
    <cellStyle name="čiarky 2" xfId="43"/>
    <cellStyle name="čiarky 2 10" xfId="95"/>
    <cellStyle name="čiarky 2 10 2" xfId="2761"/>
    <cellStyle name="čiarky 2 11" xfId="96"/>
    <cellStyle name="čiarky 2 11 2" xfId="2762"/>
    <cellStyle name="čiarky 2 12" xfId="2759"/>
    <cellStyle name="čiarky 2 2" xfId="97"/>
    <cellStyle name="čiarky 2 2 2" xfId="2763"/>
    <cellStyle name="čiarky 2 3" xfId="98"/>
    <cellStyle name="čiarky 2 3 2" xfId="2764"/>
    <cellStyle name="čiarky 2 4" xfId="99"/>
    <cellStyle name="čiarky 2 4 2" xfId="2765"/>
    <cellStyle name="čiarky 2 5" xfId="100"/>
    <cellStyle name="čiarky 2 5 2" xfId="2766"/>
    <cellStyle name="čiarky 2 6" xfId="101"/>
    <cellStyle name="čiarky 2 6 2" xfId="2767"/>
    <cellStyle name="čiarky 2 7" xfId="102"/>
    <cellStyle name="čiarky 2 7 2" xfId="2768"/>
    <cellStyle name="čiarky 2 8" xfId="103"/>
    <cellStyle name="čiarky 2 8 2" xfId="2769"/>
    <cellStyle name="čiarky 2 9" xfId="104"/>
    <cellStyle name="čiarky 2 9 2" xfId="2770"/>
    <cellStyle name="čiarky 3" xfId="105"/>
    <cellStyle name="čiarky 3 2" xfId="2771"/>
    <cellStyle name="čiarky 4" xfId="106"/>
    <cellStyle name="čiarky 4 2" xfId="2772"/>
    <cellStyle name="čiarky 5" xfId="107"/>
    <cellStyle name="čiarky 5 2" xfId="2773"/>
    <cellStyle name="čiarky 6" xfId="108"/>
    <cellStyle name="čiarky 6 2" xfId="2774"/>
    <cellStyle name="čiarky 7" xfId="2527"/>
    <cellStyle name="čiarky 7 2" xfId="2779"/>
    <cellStyle name="čiarky 8" xfId="2603"/>
    <cellStyle name="čiarky 8 2" xfId="2782"/>
    <cellStyle name="čiarky 9" xfId="1298"/>
    <cellStyle name="čiarky 9 2" xfId="2777"/>
    <cellStyle name="Date" xfId="110"/>
    <cellStyle name="Date 2" xfId="1921"/>
    <cellStyle name="Dobrá 2" xfId="111"/>
    <cellStyle name="Dobrá 2 2" xfId="2486"/>
    <cellStyle name="Dobrá 2 3" xfId="3194"/>
    <cellStyle name="Dobrá 3" xfId="2546"/>
    <cellStyle name="Dobrá 4" xfId="2610"/>
    <cellStyle name="Dobrá 5" xfId="2382"/>
    <cellStyle name="Hypertextové prepojenie" xfId="1" builtinId="8"/>
    <cellStyle name="Hypertextové prepojenie 2" xfId="112"/>
    <cellStyle name="Hypertextové prepojenie 2 2" xfId="1304"/>
    <cellStyle name="Hypertextové prepojenie 2 3" xfId="3617"/>
    <cellStyle name="Kontrolná bunka 2" xfId="113"/>
    <cellStyle name="Kontrolná bunka 2 2" xfId="2493"/>
    <cellStyle name="Kontrolná bunka 2 3" xfId="3232"/>
    <cellStyle name="Kontrolná bunka 2 4" xfId="3614"/>
    <cellStyle name="Kontrolná bunka 3" xfId="2553"/>
    <cellStyle name="Kontrolná bunka 4" xfId="2617"/>
    <cellStyle name="Kontrolná bunka 5" xfId="2389"/>
    <cellStyle name="měny_Absolventské statistiky prazdne" xfId="16"/>
    <cellStyle name="Nadpis 1 2" xfId="114"/>
    <cellStyle name="Nadpis 1 2 2" xfId="2482"/>
    <cellStyle name="Nadpis 1 2 3" xfId="3212"/>
    <cellStyle name="Nadpis 1 2 4" xfId="3612"/>
    <cellStyle name="Nadpis 1 3" xfId="2542"/>
    <cellStyle name="Nadpis 1 4" xfId="2606"/>
    <cellStyle name="Nadpis 1 5" xfId="2378"/>
    <cellStyle name="Nadpis 2 2" xfId="115"/>
    <cellStyle name="Nadpis 2 2 2" xfId="2483"/>
    <cellStyle name="Nadpis 2 2 3" xfId="3193"/>
    <cellStyle name="Nadpis 2 3" xfId="2543"/>
    <cellStyle name="Nadpis 2 4" xfId="2607"/>
    <cellStyle name="Nadpis 2 5" xfId="2379"/>
    <cellStyle name="Nadpis 3 2" xfId="116"/>
    <cellStyle name="Nadpis 3 2 2" xfId="2484"/>
    <cellStyle name="Nadpis 3 2 3" xfId="3202"/>
    <cellStyle name="Nadpis 3 3" xfId="2544"/>
    <cellStyle name="Nadpis 3 4" xfId="2608"/>
    <cellStyle name="Nadpis 3 5" xfId="2380"/>
    <cellStyle name="Nadpis 4 2" xfId="117"/>
    <cellStyle name="Nadpis 4 2 2" xfId="2485"/>
    <cellStyle name="Nadpis 4 2 3" xfId="3231"/>
    <cellStyle name="Nadpis 4 3" xfId="2545"/>
    <cellStyle name="Nadpis 4 4" xfId="2609"/>
    <cellStyle name="Nadpis 4 5" xfId="2381"/>
    <cellStyle name="Neutrálna 2" xfId="118"/>
    <cellStyle name="Neutrálna 2 2" xfId="2488"/>
    <cellStyle name="Neutrálna 2 3" xfId="3220"/>
    <cellStyle name="Neutrálna 3" xfId="2548"/>
    <cellStyle name="Neutrálna 4" xfId="2612"/>
    <cellStyle name="Neutrálna 5" xfId="2384"/>
    <cellStyle name="Normal 2" xfId="119"/>
    <cellStyle name="Normal 2 2" xfId="1922"/>
    <cellStyle name="Normal_1.1" xfId="120"/>
    <cellStyle name="Normálna 10" xfId="1293"/>
    <cellStyle name="Normálna 10 2" xfId="2648"/>
    <cellStyle name="Normálna 11" xfId="2649"/>
    <cellStyle name="Normálna 12" xfId="2646"/>
    <cellStyle name="Normálna 13" xfId="2756"/>
    <cellStyle name="Normálna 14" xfId="2795"/>
    <cellStyle name="Normálna 15" xfId="2754"/>
    <cellStyle name="Normálna 15 2" xfId="2817"/>
    <cellStyle name="Normálna 15 2 2" xfId="2874"/>
    <cellStyle name="Normálna 15 2 2 2" xfId="2963"/>
    <cellStyle name="Normálna 15 2 2 2 2" xfId="3147"/>
    <cellStyle name="Normálna 15 2 2 2 2 2" xfId="3565"/>
    <cellStyle name="Normálna 15 2 2 2 3" xfId="3386"/>
    <cellStyle name="Normálna 15 2 2 3" xfId="3061"/>
    <cellStyle name="Normálna 15 2 2 3 2" xfId="3479"/>
    <cellStyle name="Normálna 15 2 2 4" xfId="3300"/>
    <cellStyle name="Normálna 15 2 3" xfId="2921"/>
    <cellStyle name="Normálna 15 2 3 2" xfId="3105"/>
    <cellStyle name="Normálna 15 2 3 2 2" xfId="3523"/>
    <cellStyle name="Normálna 15 2 3 3" xfId="3344"/>
    <cellStyle name="Normálna 15 2 4" xfId="3019"/>
    <cellStyle name="Normálna 15 2 4 2" xfId="3437"/>
    <cellStyle name="Normálna 15 2 5" xfId="3258"/>
    <cellStyle name="Normálna 15 3" xfId="2855"/>
    <cellStyle name="Normálna 15 3 2" xfId="2944"/>
    <cellStyle name="Normálna 15 3 2 2" xfId="3128"/>
    <cellStyle name="Normálna 15 3 2 2 2" xfId="3546"/>
    <cellStyle name="Normálna 15 3 2 3" xfId="3367"/>
    <cellStyle name="Normálna 15 3 3" xfId="3042"/>
    <cellStyle name="Normálna 15 3 3 2" xfId="3460"/>
    <cellStyle name="Normálna 15 3 4" xfId="3281"/>
    <cellStyle name="Normálna 15 4" xfId="2902"/>
    <cellStyle name="Normálna 15 4 2" xfId="3086"/>
    <cellStyle name="Normálna 15 4 2 2" xfId="3504"/>
    <cellStyle name="Normálna 15 4 3" xfId="3325"/>
    <cellStyle name="Normálna 15 5" xfId="3000"/>
    <cellStyle name="Normálna 15 5 2" xfId="3418"/>
    <cellStyle name="Normálna 15 6" xfId="3239"/>
    <cellStyle name="Normálna 16" xfId="2797"/>
    <cellStyle name="Normálna 16 2" xfId="2826"/>
    <cellStyle name="Normálna 16 2 2" xfId="2883"/>
    <cellStyle name="Normálna 16 2 2 2" xfId="2972"/>
    <cellStyle name="Normálna 16 2 2 2 2" xfId="3156"/>
    <cellStyle name="Normálna 16 2 2 2 2 2" xfId="3574"/>
    <cellStyle name="Normálna 16 2 2 2 3" xfId="3395"/>
    <cellStyle name="Normálna 16 2 2 3" xfId="3070"/>
    <cellStyle name="Normálna 16 2 2 3 2" xfId="3488"/>
    <cellStyle name="Normálna 16 2 2 4" xfId="3309"/>
    <cellStyle name="Normálna 16 2 3" xfId="2930"/>
    <cellStyle name="Normálna 16 2 3 2" xfId="3114"/>
    <cellStyle name="Normálna 16 2 3 2 2" xfId="3532"/>
    <cellStyle name="Normálna 16 2 3 3" xfId="3353"/>
    <cellStyle name="Normálna 16 2 4" xfId="3028"/>
    <cellStyle name="Normálna 16 2 4 2" xfId="3446"/>
    <cellStyle name="Normálna 16 2 5" xfId="3267"/>
    <cellStyle name="Normálna 16 3" xfId="2864"/>
    <cellStyle name="Normálna 16 3 2" xfId="2953"/>
    <cellStyle name="Normálna 16 3 2 2" xfId="3137"/>
    <cellStyle name="Normálna 16 3 2 2 2" xfId="3555"/>
    <cellStyle name="Normálna 16 3 2 3" xfId="3376"/>
    <cellStyle name="Normálna 16 3 3" xfId="3051"/>
    <cellStyle name="Normálna 16 3 3 2" xfId="3469"/>
    <cellStyle name="Normálna 16 3 4" xfId="3290"/>
    <cellStyle name="Normálna 16 4" xfId="2911"/>
    <cellStyle name="Normálna 16 4 2" xfId="3095"/>
    <cellStyle name="Normálna 16 4 2 2" xfId="3513"/>
    <cellStyle name="Normálna 16 4 3" xfId="3334"/>
    <cellStyle name="Normálna 16 5" xfId="3009"/>
    <cellStyle name="Normálna 16 5 2" xfId="3427"/>
    <cellStyle name="Normálna 16 6" xfId="3248"/>
    <cellStyle name="Normálna 17" xfId="2798"/>
    <cellStyle name="Normálna 17 2" xfId="2827"/>
    <cellStyle name="Normálna 17 2 2" xfId="2884"/>
    <cellStyle name="Normálna 17 2 2 2" xfId="2973"/>
    <cellStyle name="Normálna 17 2 2 2 2" xfId="3157"/>
    <cellStyle name="Normálna 17 2 2 2 2 2" xfId="3575"/>
    <cellStyle name="Normálna 17 2 2 2 3" xfId="3396"/>
    <cellStyle name="Normálna 17 2 2 3" xfId="3071"/>
    <cellStyle name="Normálna 17 2 2 3 2" xfId="3489"/>
    <cellStyle name="Normálna 17 2 2 4" xfId="3310"/>
    <cellStyle name="Normálna 17 2 3" xfId="2931"/>
    <cellStyle name="Normálna 17 2 3 2" xfId="3115"/>
    <cellStyle name="Normálna 17 2 3 2 2" xfId="3533"/>
    <cellStyle name="Normálna 17 2 3 3" xfId="3354"/>
    <cellStyle name="Normálna 17 2 4" xfId="3029"/>
    <cellStyle name="Normálna 17 2 4 2" xfId="3447"/>
    <cellStyle name="Normálna 17 2 5" xfId="3268"/>
    <cellStyle name="Normálna 17 3" xfId="2865"/>
    <cellStyle name="Normálna 17 3 2" xfId="2954"/>
    <cellStyle name="Normálna 17 3 2 2" xfId="3138"/>
    <cellStyle name="Normálna 17 3 2 2 2" xfId="3556"/>
    <cellStyle name="Normálna 17 3 2 3" xfId="3377"/>
    <cellStyle name="Normálna 17 3 3" xfId="3052"/>
    <cellStyle name="Normálna 17 3 3 2" xfId="3470"/>
    <cellStyle name="Normálna 17 3 4" xfId="3291"/>
    <cellStyle name="Normálna 17 4" xfId="2912"/>
    <cellStyle name="Normálna 17 4 2" xfId="3096"/>
    <cellStyle name="Normálna 17 4 2 2" xfId="3514"/>
    <cellStyle name="Normálna 17 4 3" xfId="3335"/>
    <cellStyle name="Normálna 17 5" xfId="3010"/>
    <cellStyle name="Normálna 17 5 2" xfId="3428"/>
    <cellStyle name="Normálna 17 6" xfId="3249"/>
    <cellStyle name="Normálna 18" xfId="2799"/>
    <cellStyle name="Normálna 18 2" xfId="2833"/>
    <cellStyle name="Normálna 18 3" xfId="2801"/>
    <cellStyle name="Normálna 19" xfId="2832"/>
    <cellStyle name="Normálna 19 2" xfId="2835"/>
    <cellStyle name="Normálna 2" xfId="53"/>
    <cellStyle name="Normálna 2 2" xfId="121"/>
    <cellStyle name="Normálna 2 2 2" xfId="2429"/>
    <cellStyle name="Normálna 2 3" xfId="2838"/>
    <cellStyle name="Normálna 2 4" xfId="3168"/>
    <cellStyle name="Normálna 2 4 2" xfId="3585"/>
    <cellStyle name="Normálna 2 5" xfId="3198"/>
    <cellStyle name="Normálna 2 6" xfId="3618"/>
    <cellStyle name="Normálna 20" xfId="2800"/>
    <cellStyle name="Normálna 20 2" xfId="2866"/>
    <cellStyle name="Normálna 20 2 2" xfId="2955"/>
    <cellStyle name="Normálna 20 2 2 2" xfId="3139"/>
    <cellStyle name="Normálna 20 2 2 2 2" xfId="3557"/>
    <cellStyle name="Normálna 20 2 2 3" xfId="3378"/>
    <cellStyle name="Normálna 20 2 3" xfId="3053"/>
    <cellStyle name="Normálna 20 2 3 2" xfId="3471"/>
    <cellStyle name="Normálna 20 2 4" xfId="3292"/>
    <cellStyle name="Normálna 20 3" xfId="2913"/>
    <cellStyle name="Normálna 20 3 2" xfId="3097"/>
    <cellStyle name="Normálna 20 3 2 2" xfId="3515"/>
    <cellStyle name="Normálna 20 3 3" xfId="3336"/>
    <cellStyle name="Normálna 20 4" xfId="3011"/>
    <cellStyle name="Normálna 20 4 2" xfId="3429"/>
    <cellStyle name="Normálna 20 5" xfId="3250"/>
    <cellStyle name="Normálna 21" xfId="2836"/>
    <cellStyle name="Normálna 21 2" xfId="2885"/>
    <cellStyle name="Normálna 21 2 2" xfId="2974"/>
    <cellStyle name="Normálna 21 2 2 2" xfId="3158"/>
    <cellStyle name="Normálna 21 2 2 2 2" xfId="3576"/>
    <cellStyle name="Normálna 21 2 2 3" xfId="3397"/>
    <cellStyle name="Normálna 21 2 3" xfId="3072"/>
    <cellStyle name="Normálna 21 2 3 2" xfId="3490"/>
    <cellStyle name="Normálna 21 2 4" xfId="3311"/>
    <cellStyle name="Normálna 21 3" xfId="2932"/>
    <cellStyle name="Normálna 21 3 2" xfId="3116"/>
    <cellStyle name="Normálna 21 3 2 2" xfId="3534"/>
    <cellStyle name="Normálna 21 3 3" xfId="3355"/>
    <cellStyle name="Normálna 21 4" xfId="3030"/>
    <cellStyle name="Normálna 21 4 2" xfId="3448"/>
    <cellStyle name="Normálna 21 5" xfId="3269"/>
    <cellStyle name="Normálna 22" xfId="2837"/>
    <cellStyle name="Normálna 22 2" xfId="2886"/>
    <cellStyle name="Normálna 22 2 2" xfId="2975"/>
    <cellStyle name="Normálna 22 2 2 2" xfId="3159"/>
    <cellStyle name="Normálna 22 2 2 2 2" xfId="3577"/>
    <cellStyle name="Normálna 22 2 2 3" xfId="3398"/>
    <cellStyle name="Normálna 22 2 3" xfId="3073"/>
    <cellStyle name="Normálna 22 2 3 2" xfId="3491"/>
    <cellStyle name="Normálna 22 2 4" xfId="3312"/>
    <cellStyle name="Normálna 22 3" xfId="2933"/>
    <cellStyle name="Normálna 22 3 2" xfId="3117"/>
    <cellStyle name="Normálna 22 3 2 2" xfId="3535"/>
    <cellStyle name="Normálna 22 3 3" xfId="3356"/>
    <cellStyle name="Normálna 22 4" xfId="3031"/>
    <cellStyle name="Normálna 22 4 2" xfId="3449"/>
    <cellStyle name="Normálna 22 5" xfId="3270"/>
    <cellStyle name="Normálna 23" xfId="2842"/>
    <cellStyle name="Normálna 23 2" xfId="2887"/>
    <cellStyle name="Normálna 23 2 2" xfId="2976"/>
    <cellStyle name="Normálna 23 2 2 2" xfId="3160"/>
    <cellStyle name="Normálna 23 2 2 2 2" xfId="3578"/>
    <cellStyle name="Normálna 23 2 2 3" xfId="3399"/>
    <cellStyle name="Normálna 23 2 3" xfId="3074"/>
    <cellStyle name="Normálna 23 2 3 2" xfId="3492"/>
    <cellStyle name="Normálna 23 2 4" xfId="3313"/>
    <cellStyle name="Normálna 23 3" xfId="2934"/>
    <cellStyle name="Normálna 23 3 2" xfId="3118"/>
    <cellStyle name="Normálna 23 3 2 2" xfId="3536"/>
    <cellStyle name="Normálna 23 3 3" xfId="3357"/>
    <cellStyle name="Normálna 23 4" xfId="3032"/>
    <cellStyle name="Normálna 23 4 2" xfId="3450"/>
    <cellStyle name="Normálna 23 5" xfId="3271"/>
    <cellStyle name="Normálna 24" xfId="2843"/>
    <cellStyle name="Normálna 24 2" xfId="2888"/>
    <cellStyle name="Normálna 24 2 2" xfId="2977"/>
    <cellStyle name="Normálna 24 2 2 2" xfId="3161"/>
    <cellStyle name="Normálna 24 2 2 2 2" xfId="3579"/>
    <cellStyle name="Normálna 24 2 2 3" xfId="3400"/>
    <cellStyle name="Normálna 24 2 3" xfId="3075"/>
    <cellStyle name="Normálna 24 2 3 2" xfId="3493"/>
    <cellStyle name="Normálna 24 2 4" xfId="3314"/>
    <cellStyle name="Normálna 24 3" xfId="2935"/>
    <cellStyle name="Normálna 24 3 2" xfId="3119"/>
    <cellStyle name="Normálna 24 3 2 2" xfId="3537"/>
    <cellStyle name="Normálna 24 3 3" xfId="3358"/>
    <cellStyle name="Normálna 24 4" xfId="3033"/>
    <cellStyle name="Normálna 24 4 2" xfId="3451"/>
    <cellStyle name="Normálna 24 5" xfId="3272"/>
    <cellStyle name="Normálna 25" xfId="2845"/>
    <cellStyle name="Normálna 26" xfId="2844"/>
    <cellStyle name="Normálna 26 2" xfId="2936"/>
    <cellStyle name="Normálna 26 2 2" xfId="3120"/>
    <cellStyle name="Normálna 26 2 2 2" xfId="3538"/>
    <cellStyle name="Normálna 26 2 3" xfId="3359"/>
    <cellStyle name="Normálna 26 3" xfId="3034"/>
    <cellStyle name="Normálna 26 3 2" xfId="3452"/>
    <cellStyle name="Normálna 26 4" xfId="3273"/>
    <cellStyle name="Normálna 27" xfId="2889"/>
    <cellStyle name="Normálna 27 2" xfId="2978"/>
    <cellStyle name="Normálna 27 2 2" xfId="3162"/>
    <cellStyle name="Normálna 27 2 2 2" xfId="3580"/>
    <cellStyle name="Normálna 27 2 3" xfId="3401"/>
    <cellStyle name="Normálna 27 3" xfId="3076"/>
    <cellStyle name="Normálna 27 3 2" xfId="3494"/>
    <cellStyle name="Normálna 27 4" xfId="3315"/>
    <cellStyle name="Normálna 28" xfId="2890"/>
    <cellStyle name="Normálna 28 2" xfId="2979"/>
    <cellStyle name="Normálna 28 2 2" xfId="3163"/>
    <cellStyle name="Normálna 28 2 2 2" xfId="3581"/>
    <cellStyle name="Normálna 28 2 3" xfId="3402"/>
    <cellStyle name="Normálna 28 3" xfId="3077"/>
    <cellStyle name="Normálna 28 3 2" xfId="3495"/>
    <cellStyle name="Normálna 28 4" xfId="3316"/>
    <cellStyle name="Normálna 29" xfId="2892"/>
    <cellStyle name="Normálna 3" xfId="54"/>
    <cellStyle name="Normálna 30" xfId="2891"/>
    <cellStyle name="Normálna 30 2" xfId="3078"/>
    <cellStyle name="Normálna 30 2 2" xfId="3496"/>
    <cellStyle name="Normálna 30 3" xfId="3317"/>
    <cellStyle name="Normálna 31" xfId="2984"/>
    <cellStyle name="Normálna 32" xfId="2982"/>
    <cellStyle name="Normálna 32 2" xfId="3403"/>
    <cellStyle name="Normálna 33" xfId="3165"/>
    <cellStyle name="Normálna 33 2" xfId="3582"/>
    <cellStyle name="Normálna 34" xfId="3166"/>
    <cellStyle name="Normálna 34 2" xfId="3583"/>
    <cellStyle name="Normálna 35" xfId="3167"/>
    <cellStyle name="Normálna 35 2" xfId="3584"/>
    <cellStyle name="Normálna 36" xfId="3169"/>
    <cellStyle name="Normálna 36 2" xfId="3586"/>
    <cellStyle name="Normálna 37" xfId="3184"/>
    <cellStyle name="Normálna 37 2" xfId="3594"/>
    <cellStyle name="Normálna 38" xfId="3185"/>
    <cellStyle name="Normálna 38 2" xfId="3595"/>
    <cellStyle name="Normálna 39" xfId="3186"/>
    <cellStyle name="Normálna 39 2" xfId="3596"/>
    <cellStyle name="Normálna 4" xfId="55"/>
    <cellStyle name="Normálna 4 2" xfId="3620"/>
    <cellStyle name="Normálna 4 3" xfId="3619"/>
    <cellStyle name="Normálna 40" xfId="3206"/>
    <cellStyle name="Normálna 5" xfId="1285"/>
    <cellStyle name="Normálna 5 2" xfId="2650"/>
    <cellStyle name="Normálna 6" xfId="1287"/>
    <cellStyle name="Normálna 7" xfId="1290"/>
    <cellStyle name="Normálna 8" xfId="1291"/>
    <cellStyle name="Normálna 8 2" xfId="2651"/>
    <cellStyle name="Normálna 9" xfId="1292"/>
    <cellStyle name="Normálna 9 2" xfId="2652"/>
    <cellStyle name="Normálne" xfId="0" builtinId="0"/>
    <cellStyle name="normálne 10" xfId="44"/>
    <cellStyle name="normálne 10 2" xfId="1321"/>
    <cellStyle name="normálne 10 3" xfId="2653"/>
    <cellStyle name="normálne 11" xfId="17"/>
    <cellStyle name="normálne 11 10" xfId="122"/>
    <cellStyle name="normálne 11 10 2" xfId="2279"/>
    <cellStyle name="normálne 11 11" xfId="123"/>
    <cellStyle name="normálne 11 11 2" xfId="2271"/>
    <cellStyle name="normálne 11 12" xfId="124"/>
    <cellStyle name="normálne 11 12 2" xfId="125"/>
    <cellStyle name="normálne 11 12 2 2" xfId="2453"/>
    <cellStyle name="normálne 11 12 3" xfId="1957"/>
    <cellStyle name="normálne 11 13" xfId="126"/>
    <cellStyle name="normálne 11 13 2" xfId="127"/>
    <cellStyle name="normálne 11 13 2 2" xfId="2472"/>
    <cellStyle name="normálne 11 13 3" xfId="2317"/>
    <cellStyle name="normálne 11 14" xfId="128"/>
    <cellStyle name="normálne 11 14 2" xfId="129"/>
    <cellStyle name="normálne 11 14 2 2" xfId="2473"/>
    <cellStyle name="normálne 11 14 3" xfId="2332"/>
    <cellStyle name="normálne 11 15" xfId="130"/>
    <cellStyle name="normálne 11 15 2" xfId="131"/>
    <cellStyle name="normálne 11 15 2 2" xfId="2474"/>
    <cellStyle name="normálne 11 15 3" xfId="2338"/>
    <cellStyle name="normálne 11 16" xfId="132"/>
    <cellStyle name="normálne 11 16 2" xfId="133"/>
    <cellStyle name="normálne 11 16 2 2" xfId="2475"/>
    <cellStyle name="normálne 11 16 3" xfId="2344"/>
    <cellStyle name="normálne 11 17" xfId="134"/>
    <cellStyle name="normálne 11 17 2" xfId="135"/>
    <cellStyle name="normálne 11 17 2 2" xfId="2476"/>
    <cellStyle name="normálne 11 17 3" xfId="2350"/>
    <cellStyle name="normálne 11 18" xfId="136"/>
    <cellStyle name="normálne 11 18 2" xfId="137"/>
    <cellStyle name="normálne 11 18 2 2" xfId="2477"/>
    <cellStyle name="normálne 11 18 3" xfId="2356"/>
    <cellStyle name="normálne 11 19" xfId="138"/>
    <cellStyle name="normálne 11 19 2" xfId="139"/>
    <cellStyle name="normálne 11 19 2 2" xfId="2478"/>
    <cellStyle name="normálne 11 19 3" xfId="2361"/>
    <cellStyle name="normálne 11 2" xfId="140"/>
    <cellStyle name="normálne 11 2 2" xfId="141"/>
    <cellStyle name="normálne 11 2 2 2" xfId="1956"/>
    <cellStyle name="normálne 11 2 3" xfId="142"/>
    <cellStyle name="normálne 11 2 3 2" xfId="2188"/>
    <cellStyle name="normálne 11 2 4" xfId="143"/>
    <cellStyle name="normálne 11 2 4 2" xfId="2450"/>
    <cellStyle name="normálne 11 2 5" xfId="1926"/>
    <cellStyle name="normálne 11 20" xfId="144"/>
    <cellStyle name="normálne 11 20 2" xfId="145"/>
    <cellStyle name="normálne 11 20 2 2" xfId="2479"/>
    <cellStyle name="normálne 11 20 3" xfId="2366"/>
    <cellStyle name="normálne 11 21" xfId="146"/>
    <cellStyle name="normálne 11 21 2" xfId="147"/>
    <cellStyle name="normálne 11 21 2 2" xfId="2480"/>
    <cellStyle name="normálne 11 21 3" xfId="2371"/>
    <cellStyle name="normálne 11 22" xfId="148"/>
    <cellStyle name="normálne 11 22 2" xfId="149"/>
    <cellStyle name="normálne 11 22 2 2" xfId="2481"/>
    <cellStyle name="normálne 11 22 3" xfId="2376"/>
    <cellStyle name="normálne 11 23" xfId="1334"/>
    <cellStyle name="normálne 11 3" xfId="150"/>
    <cellStyle name="normálne 11 3 2" xfId="2255"/>
    <cellStyle name="normálne 11 4" xfId="151"/>
    <cellStyle name="normálne 11 4 2" xfId="2260"/>
    <cellStyle name="normálne 11 5" xfId="152"/>
    <cellStyle name="normálne 11 5 2" xfId="2288"/>
    <cellStyle name="normálne 11 6" xfId="153"/>
    <cellStyle name="normálne 11 6 2" xfId="2274"/>
    <cellStyle name="normálne 11 7" xfId="154"/>
    <cellStyle name="normálne 11 7 2" xfId="2293"/>
    <cellStyle name="normálne 11 8" xfId="155"/>
    <cellStyle name="normálne 11 8 2" xfId="2249"/>
    <cellStyle name="normálne 11 9" xfId="156"/>
    <cellStyle name="normálne 11 9 2" xfId="2285"/>
    <cellStyle name="normálne 12" xfId="18"/>
    <cellStyle name="normálne 12 2" xfId="1356"/>
    <cellStyle name="normálne 13" xfId="19"/>
    <cellStyle name="normálne 13 2" xfId="157"/>
    <cellStyle name="normálne 13 2 2" xfId="158"/>
    <cellStyle name="normálne 13 2 2 2" xfId="1604"/>
    <cellStyle name="normálne 13 2 3" xfId="159"/>
    <cellStyle name="normálne 13 2 3 2" xfId="1740"/>
    <cellStyle name="normálne 13 2 4" xfId="160"/>
    <cellStyle name="normálne 13 2 4 2" xfId="1880"/>
    <cellStyle name="normálne 13 2 5" xfId="161"/>
    <cellStyle name="normálne 13 2 5 2" xfId="2043"/>
    <cellStyle name="normálne 13 2 6" xfId="162"/>
    <cellStyle name="normálne 13 2 6 2" xfId="2143"/>
    <cellStyle name="normálne 13 2 7" xfId="1428"/>
    <cellStyle name="normálne 13 3" xfId="163"/>
    <cellStyle name="normálne 13 3 2" xfId="1530"/>
    <cellStyle name="normálne 13 4" xfId="164"/>
    <cellStyle name="normálne 13 4 2" xfId="1667"/>
    <cellStyle name="normálne 13 5" xfId="165"/>
    <cellStyle name="normálne 13 5 2" xfId="1809"/>
    <cellStyle name="normálne 13 6" xfId="166"/>
    <cellStyle name="normálne 13 6 2" xfId="1971"/>
    <cellStyle name="normálne 13 7" xfId="167"/>
    <cellStyle name="normálne 13 7 2" xfId="2212"/>
    <cellStyle name="normálne 13 8" xfId="1355"/>
    <cellStyle name="normálne 14" xfId="20"/>
    <cellStyle name="normálne 14 2" xfId="168"/>
    <cellStyle name="normálne 14 2 2" xfId="169"/>
    <cellStyle name="normálne 14 2 2 2" xfId="1639"/>
    <cellStyle name="normálne 14 2 3" xfId="170"/>
    <cellStyle name="normálne 14 2 3 2" xfId="1775"/>
    <cellStyle name="normálne 14 2 4" xfId="171"/>
    <cellStyle name="normálne 14 2 4 2" xfId="1915"/>
    <cellStyle name="normálne 14 2 5" xfId="172"/>
    <cellStyle name="normálne 14 2 5 2" xfId="2078"/>
    <cellStyle name="normálne 14 2 6" xfId="173"/>
    <cellStyle name="normálne 14 2 6 2" xfId="2192"/>
    <cellStyle name="normálne 14 2 7" xfId="1463"/>
    <cellStyle name="normálne 14 3" xfId="174"/>
    <cellStyle name="normálne 14 3 2" xfId="1566"/>
    <cellStyle name="normálne 14 4" xfId="175"/>
    <cellStyle name="normálne 14 4 2" xfId="1703"/>
    <cellStyle name="normálne 14 5" xfId="176"/>
    <cellStyle name="normálne 14 5 2" xfId="1844"/>
    <cellStyle name="normálne 14 6" xfId="177"/>
    <cellStyle name="normálne 14 6 2" xfId="2006"/>
    <cellStyle name="normálne 14 7" xfId="178"/>
    <cellStyle name="normálne 14 7 2" xfId="2121"/>
    <cellStyle name="normálne 14 8" xfId="1391"/>
    <cellStyle name="normálne 15" xfId="21"/>
    <cellStyle name="normálne 15 2" xfId="1393"/>
    <cellStyle name="normálne 16" xfId="22"/>
    <cellStyle name="normálne 16 2" xfId="179"/>
    <cellStyle name="normálne 16 2 2" xfId="1567"/>
    <cellStyle name="normálne 16 3" xfId="180"/>
    <cellStyle name="normálne 16 3 2" xfId="1704"/>
    <cellStyle name="normálne 16 4" xfId="181"/>
    <cellStyle name="normálne 16 4 2" xfId="1845"/>
    <cellStyle name="normálne 16 5" xfId="182"/>
    <cellStyle name="normálne 16 5 2" xfId="2007"/>
    <cellStyle name="normálne 16 6" xfId="183"/>
    <cellStyle name="normálne 16 6 2" xfId="2239"/>
    <cellStyle name="normálne 16 7" xfId="1392"/>
    <cellStyle name="normálne 17" xfId="23"/>
    <cellStyle name="normálne 17 2" xfId="184"/>
    <cellStyle name="normálne 17 2 2" xfId="1640"/>
    <cellStyle name="normálne 17 3" xfId="185"/>
    <cellStyle name="normálne 17 3 2" xfId="1776"/>
    <cellStyle name="normálne 17 4" xfId="186"/>
    <cellStyle name="normálne 17 4 2" xfId="1916"/>
    <cellStyle name="normálne 17 5" xfId="187"/>
    <cellStyle name="normálne 17 5 2" xfId="2079"/>
    <cellStyle name="normálne 17 6" xfId="188"/>
    <cellStyle name="normálne 17 6 2" xfId="2198"/>
    <cellStyle name="normálne 17 7" xfId="1464"/>
    <cellStyle name="normálne 18" xfId="24"/>
    <cellStyle name="normálne 18 2" xfId="1465"/>
    <cellStyle name="normálne 19" xfId="41"/>
    <cellStyle name="normálne 19 10" xfId="2654"/>
    <cellStyle name="normálne 19 2" xfId="189"/>
    <cellStyle name="normálne 19 2 2" xfId="190"/>
    <cellStyle name="normálne 19 2 2 2" xfId="2587"/>
    <cellStyle name="normálne 19 2 2 2 2" xfId="2657"/>
    <cellStyle name="normálne 19 2 2 3" xfId="2442"/>
    <cellStyle name="normálne 19 2 2 3 2" xfId="2658"/>
    <cellStyle name="normálne 19 2 2 4" xfId="2656"/>
    <cellStyle name="normálne 19 2 3" xfId="2532"/>
    <cellStyle name="normálne 19 2 3 2" xfId="2659"/>
    <cellStyle name="normálne 19 2 4" xfId="1643"/>
    <cellStyle name="normálne 19 2 4 2" xfId="2660"/>
    <cellStyle name="normálne 19 2 5" xfId="2655"/>
    <cellStyle name="normálne 19 3" xfId="191"/>
    <cellStyle name="normálne 19 3 2" xfId="192"/>
    <cellStyle name="normálne 19 3 2 2" xfId="2589"/>
    <cellStyle name="normálne 19 3 2 2 2" xfId="2663"/>
    <cellStyle name="normálne 19 3 2 3" xfId="2446"/>
    <cellStyle name="normálne 19 3 2 3 2" xfId="2664"/>
    <cellStyle name="normálne 19 3 2 4" xfId="2662"/>
    <cellStyle name="normálne 19 3 3" xfId="2534"/>
    <cellStyle name="normálne 19 3 3 2" xfId="2665"/>
    <cellStyle name="normálne 19 3 4" xfId="1779"/>
    <cellStyle name="normálne 19 3 4 2" xfId="2666"/>
    <cellStyle name="normálne 19 3 5" xfId="2661"/>
    <cellStyle name="normálne 19 4" xfId="193"/>
    <cellStyle name="normálne 19 4 2" xfId="194"/>
    <cellStyle name="normálne 19 4 2 2" xfId="2591"/>
    <cellStyle name="normálne 19 4 2 2 2" xfId="2669"/>
    <cellStyle name="normálne 19 4 2 3" xfId="2448"/>
    <cellStyle name="normálne 19 4 2 3 2" xfId="2670"/>
    <cellStyle name="normálne 19 4 2 4" xfId="2668"/>
    <cellStyle name="normálne 19 4 3" xfId="2536"/>
    <cellStyle name="normálne 19 4 3 2" xfId="2671"/>
    <cellStyle name="normálne 19 4 4" xfId="1918"/>
    <cellStyle name="normálne 19 4 4 2" xfId="2672"/>
    <cellStyle name="normálne 19 4 5" xfId="2667"/>
    <cellStyle name="normálne 19 5" xfId="195"/>
    <cellStyle name="normálne 19 5 2" xfId="196"/>
    <cellStyle name="normálne 19 5 2 2" xfId="2593"/>
    <cellStyle name="normálne 19 5 2 2 2" xfId="2675"/>
    <cellStyle name="normálne 19 5 2 3" xfId="2454"/>
    <cellStyle name="normálne 19 5 2 3 2" xfId="2676"/>
    <cellStyle name="normálne 19 5 2 4" xfId="2674"/>
    <cellStyle name="normálne 19 5 3" xfId="2538"/>
    <cellStyle name="normálne 19 5 3 2" xfId="2677"/>
    <cellStyle name="normálne 19 5 4" xfId="2082"/>
    <cellStyle name="normálne 19 5 4 2" xfId="2678"/>
    <cellStyle name="normálne 19 5 5" xfId="2673"/>
    <cellStyle name="normálne 19 6" xfId="197"/>
    <cellStyle name="normálne 19 6 2" xfId="198"/>
    <cellStyle name="normálne 19 6 2 2" xfId="2596"/>
    <cellStyle name="normálne 19 6 2 2 2" xfId="2681"/>
    <cellStyle name="normálne 19 6 2 3" xfId="2468"/>
    <cellStyle name="normálne 19 6 2 3 2" xfId="2682"/>
    <cellStyle name="normálne 19 6 2 4" xfId="2680"/>
    <cellStyle name="normálne 19 6 3" xfId="2541"/>
    <cellStyle name="normálne 19 6 3 2" xfId="2683"/>
    <cellStyle name="normálne 19 6 4" xfId="2175"/>
    <cellStyle name="normálne 19 6 4 2" xfId="2684"/>
    <cellStyle name="normálne 19 6 5" xfId="2679"/>
    <cellStyle name="normálne 19 7" xfId="199"/>
    <cellStyle name="normálne 19 7 2" xfId="2584"/>
    <cellStyle name="normálne 19 7 2 2" xfId="2686"/>
    <cellStyle name="normálne 19 7 3" xfId="2435"/>
    <cellStyle name="normálne 19 7 3 2" xfId="2687"/>
    <cellStyle name="normálne 19 7 4" xfId="2685"/>
    <cellStyle name="normálne 19 8" xfId="2529"/>
    <cellStyle name="normálne 19 8 2" xfId="2688"/>
    <cellStyle name="normálne 19 9" xfId="1467"/>
    <cellStyle name="normálne 19 9 2" xfId="2689"/>
    <cellStyle name="normálne 2" xfId="8"/>
    <cellStyle name="normálne 2 10" xfId="200"/>
    <cellStyle name="normálne 2 10 2" xfId="2241"/>
    <cellStyle name="normálne 2 11" xfId="201"/>
    <cellStyle name="normálne 2 11 2" xfId="2250"/>
    <cellStyle name="normálne 2 12" xfId="202"/>
    <cellStyle name="normálne 2 12 2" xfId="2275"/>
    <cellStyle name="normálne 2 13" xfId="203"/>
    <cellStyle name="normálne 2 13 2" xfId="2283"/>
    <cellStyle name="normálne 2 14" xfId="204"/>
    <cellStyle name="normálne 2 14 2" xfId="2253"/>
    <cellStyle name="normálne 2 15" xfId="205"/>
    <cellStyle name="normálne 2 15 2" xfId="2277"/>
    <cellStyle name="normálne 2 16" xfId="206"/>
    <cellStyle name="normálne 2 16 2" xfId="2270"/>
    <cellStyle name="normálne 2 17" xfId="207"/>
    <cellStyle name="normálne 2 17 2" xfId="2242"/>
    <cellStyle name="normálne 2 18" xfId="208"/>
    <cellStyle name="normálne 2 18 2" xfId="2308"/>
    <cellStyle name="normálne 2 19" xfId="209"/>
    <cellStyle name="normálne 2 19 2" xfId="2320"/>
    <cellStyle name="normálne 2 2" xfId="210"/>
    <cellStyle name="normálne 2 2 10" xfId="211"/>
    <cellStyle name="normálne 2 2 10 2" xfId="2294"/>
    <cellStyle name="normálne 2 2 11" xfId="212"/>
    <cellStyle name="normálne 2 2 11 2" xfId="2292"/>
    <cellStyle name="normálne 2 2 12" xfId="213"/>
    <cellStyle name="normálne 2 2 12 2" xfId="2282"/>
    <cellStyle name="normálne 2 2 13" xfId="214"/>
    <cellStyle name="normálne 2 2 13 2" xfId="2278"/>
    <cellStyle name="normálne 2 2 14" xfId="215"/>
    <cellStyle name="normálne 2 2 14 2" xfId="2264"/>
    <cellStyle name="normálne 2 2 15" xfId="216"/>
    <cellStyle name="normálne 2 2 15 2" xfId="2088"/>
    <cellStyle name="normálne 2 2 16" xfId="1305"/>
    <cellStyle name="normálne 2 2 2" xfId="217"/>
    <cellStyle name="normálne 2 2 2 2" xfId="1340"/>
    <cellStyle name="normálne 2 2 3" xfId="218"/>
    <cellStyle name="normálne 2 2 3 2" xfId="1478"/>
    <cellStyle name="normálne 2 2 4" xfId="219"/>
    <cellStyle name="normálne 2 2 4 2" xfId="1525"/>
    <cellStyle name="normálne 2 2 5" xfId="220"/>
    <cellStyle name="normálne 2 2 5 2" xfId="1652"/>
    <cellStyle name="normálne 2 2 6" xfId="221"/>
    <cellStyle name="normálne 2 2 6 2" xfId="222"/>
    <cellStyle name="normálne 2 2 6 2 2" xfId="2244"/>
    <cellStyle name="normálne 2 2 6 3" xfId="223"/>
    <cellStyle name="normálne 2 2 6 3 2" xfId="2311"/>
    <cellStyle name="normálne 2 2 6 4" xfId="1934"/>
    <cellStyle name="normálne 2 2 7" xfId="224"/>
    <cellStyle name="normálne 2 2 7 2" xfId="2243"/>
    <cellStyle name="normálne 2 2 8" xfId="225"/>
    <cellStyle name="normálne 2 2 8 2" xfId="2251"/>
    <cellStyle name="normálne 2 2 9" xfId="226"/>
    <cellStyle name="normálne 2 2 9 2" xfId="2289"/>
    <cellStyle name="normálne 2 20" xfId="227"/>
    <cellStyle name="normálne 2 20 2" xfId="2326"/>
    <cellStyle name="normálne 2 21" xfId="1303"/>
    <cellStyle name="normálne 2 22" xfId="1296"/>
    <cellStyle name="normálne 2 23" xfId="3227"/>
    <cellStyle name="Normálne 2 24" xfId="3608"/>
    <cellStyle name="normálne 2 3" xfId="228"/>
    <cellStyle name="normálne 2 3 2" xfId="1311"/>
    <cellStyle name="normálne 2 4" xfId="229"/>
    <cellStyle name="normálne 2 4 10" xfId="230"/>
    <cellStyle name="normálne 2 4 10 2" xfId="2119"/>
    <cellStyle name="normálne 2 4 11" xfId="1317"/>
    <cellStyle name="normálne 2 4 2" xfId="231"/>
    <cellStyle name="normálne 2 4 2 2" xfId="232"/>
    <cellStyle name="normálne 2 4 2 2 2" xfId="233"/>
    <cellStyle name="normálne 2 4 2 2 2 2" xfId="234"/>
    <cellStyle name="normálne 2 4 2 2 2 2 2" xfId="1623"/>
    <cellStyle name="normálne 2 4 2 2 2 3" xfId="235"/>
    <cellStyle name="normálne 2 4 2 2 2 3 2" xfId="1759"/>
    <cellStyle name="normálne 2 4 2 2 2 4" xfId="236"/>
    <cellStyle name="normálne 2 4 2 2 2 4 2" xfId="1899"/>
    <cellStyle name="normálne 2 4 2 2 2 5" xfId="237"/>
    <cellStyle name="normálne 2 4 2 2 2 5 2" xfId="2062"/>
    <cellStyle name="normálne 2 4 2 2 2 6" xfId="238"/>
    <cellStyle name="normálne 2 4 2 2 2 6 2" xfId="2205"/>
    <cellStyle name="normálne 2 4 2 2 2 7" xfId="1447"/>
    <cellStyle name="normálne 2 4 2 2 3" xfId="239"/>
    <cellStyle name="normálne 2 4 2 2 3 2" xfId="1550"/>
    <cellStyle name="normálne 2 4 2 2 4" xfId="240"/>
    <cellStyle name="normálne 2 4 2 2 4 2" xfId="1687"/>
    <cellStyle name="normálne 2 4 2 2 5" xfId="241"/>
    <cellStyle name="normálne 2 4 2 2 5 2" xfId="1828"/>
    <cellStyle name="normálne 2 4 2 2 6" xfId="242"/>
    <cellStyle name="normálne 2 4 2 2 6 2" xfId="1990"/>
    <cellStyle name="normálne 2 4 2 2 7" xfId="243"/>
    <cellStyle name="normálne 2 4 2 2 7 2" xfId="2171"/>
    <cellStyle name="normálne 2 4 2 2 8" xfId="1375"/>
    <cellStyle name="normálne 2 4 2 3" xfId="244"/>
    <cellStyle name="normálne 2 4 2 3 2" xfId="245"/>
    <cellStyle name="normálne 2 4 2 3 2 2" xfId="1588"/>
    <cellStyle name="normálne 2 4 2 3 3" xfId="246"/>
    <cellStyle name="normálne 2 4 2 3 3 2" xfId="1724"/>
    <cellStyle name="normálne 2 4 2 3 4" xfId="247"/>
    <cellStyle name="normálne 2 4 2 3 4 2" xfId="1864"/>
    <cellStyle name="normálne 2 4 2 3 5" xfId="248"/>
    <cellStyle name="normálne 2 4 2 3 5 2" xfId="2027"/>
    <cellStyle name="normálne 2 4 2 3 6" xfId="249"/>
    <cellStyle name="normálne 2 4 2 3 6 2" xfId="2156"/>
    <cellStyle name="normálne 2 4 2 3 7" xfId="1412"/>
    <cellStyle name="normálne 2 4 2 4" xfId="250"/>
    <cellStyle name="normálne 2 4 2 4 2" xfId="1504"/>
    <cellStyle name="normálne 2 4 2 5" xfId="251"/>
    <cellStyle name="normálne 2 4 2 5 2" xfId="1648"/>
    <cellStyle name="normálne 2 4 2 6" xfId="252"/>
    <cellStyle name="normálne 2 4 2 6 2" xfId="1793"/>
    <cellStyle name="normálne 2 4 2 7" xfId="253"/>
    <cellStyle name="normálne 2 4 2 7 2" xfId="1952"/>
    <cellStyle name="normálne 2 4 2 8" xfId="254"/>
    <cellStyle name="normálne 2 4 2 8 2" xfId="2209"/>
    <cellStyle name="normálne 2 4 2 9" xfId="1330"/>
    <cellStyle name="normálne 2 4 3" xfId="255"/>
    <cellStyle name="normálne 2 4 3 2" xfId="256"/>
    <cellStyle name="normálne 2 4 3 2 2" xfId="257"/>
    <cellStyle name="normálne 2 4 3 2 2 2" xfId="258"/>
    <cellStyle name="normálne 2 4 3 2 2 2 2" xfId="1634"/>
    <cellStyle name="normálne 2 4 3 2 2 3" xfId="259"/>
    <cellStyle name="normálne 2 4 3 2 2 3 2" xfId="1770"/>
    <cellStyle name="normálne 2 4 3 2 2 4" xfId="260"/>
    <cellStyle name="normálne 2 4 3 2 2 4 2" xfId="1910"/>
    <cellStyle name="normálne 2 4 3 2 2 5" xfId="261"/>
    <cellStyle name="normálne 2 4 3 2 2 5 2" xfId="2073"/>
    <cellStyle name="normálne 2 4 3 2 2 6" xfId="262"/>
    <cellStyle name="normálne 2 4 3 2 2 6 2" xfId="2134"/>
    <cellStyle name="normálne 2 4 3 2 2 7" xfId="1458"/>
    <cellStyle name="normálne 2 4 3 2 3" xfId="263"/>
    <cellStyle name="normálne 2 4 3 2 3 2" xfId="1561"/>
    <cellStyle name="normálne 2 4 3 2 4" xfId="264"/>
    <cellStyle name="normálne 2 4 3 2 4 2" xfId="1698"/>
    <cellStyle name="normálne 2 4 3 2 5" xfId="265"/>
    <cellStyle name="normálne 2 4 3 2 5 2" xfId="1839"/>
    <cellStyle name="normálne 2 4 3 2 6" xfId="266"/>
    <cellStyle name="normálne 2 4 3 2 6 2" xfId="2001"/>
    <cellStyle name="normálne 2 4 3 2 7" xfId="267"/>
    <cellStyle name="normálne 2 4 3 2 7 2" xfId="2226"/>
    <cellStyle name="normálne 2 4 3 2 8" xfId="1386"/>
    <cellStyle name="normálne 2 4 3 3" xfId="268"/>
    <cellStyle name="normálne 2 4 3 3 2" xfId="269"/>
    <cellStyle name="normálne 2 4 3 3 2 2" xfId="1599"/>
    <cellStyle name="normálne 2 4 3 3 3" xfId="270"/>
    <cellStyle name="normálne 2 4 3 3 3 2" xfId="1735"/>
    <cellStyle name="normálne 2 4 3 3 4" xfId="271"/>
    <cellStyle name="normálne 2 4 3 3 4 2" xfId="1875"/>
    <cellStyle name="normálne 2 4 3 3 5" xfId="272"/>
    <cellStyle name="normálne 2 4 3 3 5 2" xfId="2038"/>
    <cellStyle name="normálne 2 4 3 3 6" xfId="273"/>
    <cellStyle name="normálne 2 4 3 3 6 2" xfId="2211"/>
    <cellStyle name="normálne 2 4 3 3 7" xfId="1423"/>
    <cellStyle name="normálne 2 4 3 4" xfId="274"/>
    <cellStyle name="normálne 2 4 3 4 2" xfId="1524"/>
    <cellStyle name="normálne 2 4 3 5" xfId="275"/>
    <cellStyle name="normálne 2 4 3 5 2" xfId="1662"/>
    <cellStyle name="normálne 2 4 3 6" xfId="276"/>
    <cellStyle name="normálne 2 4 3 6 2" xfId="1804"/>
    <cellStyle name="normálne 2 4 3 7" xfId="277"/>
    <cellStyle name="normálne 2 4 3 7 2" xfId="1966"/>
    <cellStyle name="normálne 2 4 3 8" xfId="278"/>
    <cellStyle name="normálne 2 4 3 8 2" xfId="2200"/>
    <cellStyle name="normálne 2 4 3 9" xfId="1350"/>
    <cellStyle name="normálne 2 4 4" xfId="279"/>
    <cellStyle name="normálne 2 4 4 2" xfId="280"/>
    <cellStyle name="normálne 2 4 4 2 2" xfId="281"/>
    <cellStyle name="normálne 2 4 4 2 2 2" xfId="1612"/>
    <cellStyle name="normálne 2 4 4 2 3" xfId="282"/>
    <cellStyle name="normálne 2 4 4 2 3 2" xfId="1748"/>
    <cellStyle name="normálne 2 4 4 2 4" xfId="283"/>
    <cellStyle name="normálne 2 4 4 2 4 2" xfId="1888"/>
    <cellStyle name="normálne 2 4 4 2 5" xfId="284"/>
    <cellStyle name="normálne 2 4 4 2 5 2" xfId="2051"/>
    <cellStyle name="normálne 2 4 4 2 6" xfId="285"/>
    <cellStyle name="normálne 2 4 4 2 6 2" xfId="2159"/>
    <cellStyle name="normálne 2 4 4 2 7" xfId="1436"/>
    <cellStyle name="normálne 2 4 4 3" xfId="286"/>
    <cellStyle name="normálne 2 4 4 3 2" xfId="1539"/>
    <cellStyle name="normálne 2 4 4 4" xfId="287"/>
    <cellStyle name="normálne 2 4 4 4 2" xfId="1676"/>
    <cellStyle name="normálne 2 4 4 5" xfId="288"/>
    <cellStyle name="normálne 2 4 4 5 2" xfId="1817"/>
    <cellStyle name="normálne 2 4 4 6" xfId="289"/>
    <cellStyle name="normálne 2 4 4 6 2" xfId="1979"/>
    <cellStyle name="normálne 2 4 4 7" xfId="290"/>
    <cellStyle name="normálne 2 4 4 7 2" xfId="2128"/>
    <cellStyle name="normálne 2 4 4 8" xfId="1364"/>
    <cellStyle name="normálne 2 4 5" xfId="291"/>
    <cellStyle name="normálne 2 4 5 2" xfId="292"/>
    <cellStyle name="normálne 2 4 5 2 2" xfId="1577"/>
    <cellStyle name="normálne 2 4 5 3" xfId="293"/>
    <cellStyle name="normálne 2 4 5 3 2" xfId="1713"/>
    <cellStyle name="normálne 2 4 5 4" xfId="294"/>
    <cellStyle name="normálne 2 4 5 4 2" xfId="1853"/>
    <cellStyle name="normálne 2 4 5 5" xfId="295"/>
    <cellStyle name="normálne 2 4 5 5 2" xfId="2016"/>
    <cellStyle name="normálne 2 4 5 6" xfId="296"/>
    <cellStyle name="normálne 2 4 5 6 2" xfId="2117"/>
    <cellStyle name="normálne 2 4 5 7" xfId="1401"/>
    <cellStyle name="normálne 2 4 6" xfId="297"/>
    <cellStyle name="normálne 2 4 6 2" xfId="1491"/>
    <cellStyle name="normálne 2 4 7" xfId="298"/>
    <cellStyle name="normálne 2 4 7 2" xfId="1471"/>
    <cellStyle name="normálne 2 4 8" xfId="299"/>
    <cellStyle name="normálne 2 4 8 2" xfId="1782"/>
    <cellStyle name="normálne 2 4 9" xfId="300"/>
    <cellStyle name="normálne 2 4 9 2" xfId="1943"/>
    <cellStyle name="normálne 2 5" xfId="301"/>
    <cellStyle name="normálne 2 5 2" xfId="302"/>
    <cellStyle name="normálne 2 5 2 2" xfId="303"/>
    <cellStyle name="normálne 2 5 2 2 2" xfId="304"/>
    <cellStyle name="normálne 2 5 2 2 2 2" xfId="2457"/>
    <cellStyle name="normálne 2 5 2 2 3" xfId="2089"/>
    <cellStyle name="normálne 2 5 2 3" xfId="305"/>
    <cellStyle name="normálne 2 5 2 3 2" xfId="306"/>
    <cellStyle name="normálne 2 5 2 3 2 2" xfId="2466"/>
    <cellStyle name="normálne 2 5 2 3 3" xfId="2151"/>
    <cellStyle name="normálne 2 5 2 4" xfId="307"/>
    <cellStyle name="normálne 2 5 2 4 2" xfId="2439"/>
    <cellStyle name="normálne 2 5 2 5" xfId="1488"/>
    <cellStyle name="normálne 2 5 3" xfId="308"/>
    <cellStyle name="normálne 2 5 3 2" xfId="309"/>
    <cellStyle name="normálne 2 5 3 2 2" xfId="310"/>
    <cellStyle name="normálne 2 5 3 2 2 2" xfId="2462"/>
    <cellStyle name="normálne 2 5 3 2 3" xfId="2122"/>
    <cellStyle name="normálne 2 5 3 3" xfId="311"/>
    <cellStyle name="normálne 2 5 3 3 2" xfId="312"/>
    <cellStyle name="normálne 2 5 3 3 2 2" xfId="2471"/>
    <cellStyle name="normálne 2 5 3 3 3" xfId="2236"/>
    <cellStyle name="normálne 2 5 3 4" xfId="313"/>
    <cellStyle name="normálne 2 5 3 4 2" xfId="2441"/>
    <cellStyle name="normálne 2 5 3 5" xfId="1568"/>
    <cellStyle name="normálne 2 5 4" xfId="314"/>
    <cellStyle name="normálne 2 5 4 2" xfId="315"/>
    <cellStyle name="normálne 2 5 4 2 2" xfId="316"/>
    <cellStyle name="normálne 2 5 4 2 2 2" xfId="2465"/>
    <cellStyle name="normálne 2 5 4 2 3" xfId="2150"/>
    <cellStyle name="normálne 2 5 4 3" xfId="317"/>
    <cellStyle name="normálne 2 5 4 3 2" xfId="318"/>
    <cellStyle name="normálne 2 5 4 3 2 2" xfId="2470"/>
    <cellStyle name="normálne 2 5 4 3 3" xfId="2231"/>
    <cellStyle name="normálne 2 5 4 4" xfId="319"/>
    <cellStyle name="normálne 2 5 4 4 2" xfId="2444"/>
    <cellStyle name="normálne 2 5 4 5" xfId="1654"/>
    <cellStyle name="normálne 2 5 5" xfId="320"/>
    <cellStyle name="normálne 2 5 5 2" xfId="321"/>
    <cellStyle name="normálne 2 5 5 2 2" xfId="2452"/>
    <cellStyle name="normálne 2 5 5 3" xfId="1941"/>
    <cellStyle name="normálne 2 5 6" xfId="322"/>
    <cellStyle name="normálne 2 5 6 2" xfId="323"/>
    <cellStyle name="normálne 2 5 6 2 2" xfId="2459"/>
    <cellStyle name="normálne 2 5 6 3" xfId="2103"/>
    <cellStyle name="normálne 2 5 7" xfId="324"/>
    <cellStyle name="normálne 2 5 7 2" xfId="2434"/>
    <cellStyle name="normálne 2 5 8" xfId="1314"/>
    <cellStyle name="normálne 2 6" xfId="325"/>
    <cellStyle name="normálne 2 6 10" xfId="1324"/>
    <cellStyle name="normálne 2 6 2" xfId="326"/>
    <cellStyle name="normálne 2 6 2 2" xfId="327"/>
    <cellStyle name="normálne 2 6 2 2 2" xfId="328"/>
    <cellStyle name="normálne 2 6 2 2 2 2" xfId="329"/>
    <cellStyle name="normálne 2 6 2 2 2 2 2" xfId="1638"/>
    <cellStyle name="normálne 2 6 2 2 2 3" xfId="330"/>
    <cellStyle name="normálne 2 6 2 2 2 3 2" xfId="1774"/>
    <cellStyle name="normálne 2 6 2 2 2 4" xfId="331"/>
    <cellStyle name="normálne 2 6 2 2 2 4 2" xfId="1914"/>
    <cellStyle name="normálne 2 6 2 2 2 5" xfId="332"/>
    <cellStyle name="normálne 2 6 2 2 2 5 2" xfId="2077"/>
    <cellStyle name="normálne 2 6 2 2 2 6" xfId="333"/>
    <cellStyle name="normálne 2 6 2 2 2 6 2" xfId="2238"/>
    <cellStyle name="normálne 2 6 2 2 2 7" xfId="1462"/>
    <cellStyle name="normálne 2 6 2 2 3" xfId="334"/>
    <cellStyle name="normálne 2 6 2 2 3 2" xfId="1565"/>
    <cellStyle name="normálne 2 6 2 2 4" xfId="335"/>
    <cellStyle name="normálne 2 6 2 2 4 2" xfId="1702"/>
    <cellStyle name="normálne 2 6 2 2 5" xfId="336"/>
    <cellStyle name="normálne 2 6 2 2 5 2" xfId="1843"/>
    <cellStyle name="normálne 2 6 2 2 6" xfId="337"/>
    <cellStyle name="normálne 2 6 2 2 6 2" xfId="2005"/>
    <cellStyle name="normálne 2 6 2 2 7" xfId="338"/>
    <cellStyle name="normálne 2 6 2 2 7 2" xfId="2166"/>
    <cellStyle name="normálne 2 6 2 2 8" xfId="1390"/>
    <cellStyle name="normálne 2 6 2 3" xfId="339"/>
    <cellStyle name="normálne 2 6 2 3 2" xfId="340"/>
    <cellStyle name="normálne 2 6 2 3 2 2" xfId="1603"/>
    <cellStyle name="normálne 2 6 2 3 3" xfId="341"/>
    <cellStyle name="normálne 2 6 2 3 3 2" xfId="1739"/>
    <cellStyle name="normálne 2 6 2 3 4" xfId="342"/>
    <cellStyle name="normálne 2 6 2 3 4 2" xfId="1879"/>
    <cellStyle name="normálne 2 6 2 3 5" xfId="343"/>
    <cellStyle name="normálne 2 6 2 3 5 2" xfId="2042"/>
    <cellStyle name="normálne 2 6 2 3 6" xfId="344"/>
    <cellStyle name="normálne 2 6 2 3 6 2" xfId="2190"/>
    <cellStyle name="normálne 2 6 2 3 7" xfId="1427"/>
    <cellStyle name="normálne 2 6 2 4" xfId="345"/>
    <cellStyle name="normálne 2 6 2 4 2" xfId="1529"/>
    <cellStyle name="normálne 2 6 2 5" xfId="346"/>
    <cellStyle name="normálne 2 6 2 5 2" xfId="1666"/>
    <cellStyle name="normálne 2 6 2 6" xfId="347"/>
    <cellStyle name="normálne 2 6 2 6 2" xfId="1808"/>
    <cellStyle name="normálne 2 6 2 7" xfId="348"/>
    <cellStyle name="normálne 2 6 2 7 2" xfId="1970"/>
    <cellStyle name="normálne 2 6 2 8" xfId="349"/>
    <cellStyle name="normálne 2 6 2 8 2" xfId="2133"/>
    <cellStyle name="normálne 2 6 2 9" xfId="1354"/>
    <cellStyle name="normálne 2 6 3" xfId="350"/>
    <cellStyle name="normálne 2 6 3 2" xfId="351"/>
    <cellStyle name="normálne 2 6 3 2 2" xfId="352"/>
    <cellStyle name="normálne 2 6 3 2 2 2" xfId="1617"/>
    <cellStyle name="normálne 2 6 3 2 3" xfId="353"/>
    <cellStyle name="normálne 2 6 3 2 3 2" xfId="1753"/>
    <cellStyle name="normálne 2 6 3 2 4" xfId="354"/>
    <cellStyle name="normálne 2 6 3 2 4 2" xfId="1893"/>
    <cellStyle name="normálne 2 6 3 2 5" xfId="355"/>
    <cellStyle name="normálne 2 6 3 2 5 2" xfId="2056"/>
    <cellStyle name="normálne 2 6 3 2 6" xfId="356"/>
    <cellStyle name="normálne 2 6 3 2 6 2" xfId="2193"/>
    <cellStyle name="normálne 2 6 3 2 7" xfId="1441"/>
    <cellStyle name="normálne 2 6 3 3" xfId="357"/>
    <cellStyle name="normálne 2 6 3 3 2" xfId="1544"/>
    <cellStyle name="normálne 2 6 3 4" xfId="358"/>
    <cellStyle name="normálne 2 6 3 4 2" xfId="1681"/>
    <cellStyle name="normálne 2 6 3 5" xfId="359"/>
    <cellStyle name="normálne 2 6 3 5 2" xfId="1822"/>
    <cellStyle name="normálne 2 6 3 6" xfId="360"/>
    <cellStyle name="normálne 2 6 3 6 2" xfId="1984"/>
    <cellStyle name="normálne 2 6 3 7" xfId="361"/>
    <cellStyle name="normálne 2 6 3 7 2" xfId="2187"/>
    <cellStyle name="normálne 2 6 3 8" xfId="1369"/>
    <cellStyle name="normálne 2 6 4" xfId="362"/>
    <cellStyle name="normálne 2 6 4 2" xfId="363"/>
    <cellStyle name="normálne 2 6 4 2 2" xfId="1582"/>
    <cellStyle name="normálne 2 6 4 3" xfId="364"/>
    <cellStyle name="normálne 2 6 4 3 2" xfId="1718"/>
    <cellStyle name="normálne 2 6 4 4" xfId="365"/>
    <cellStyle name="normálne 2 6 4 4 2" xfId="1858"/>
    <cellStyle name="normálne 2 6 4 5" xfId="366"/>
    <cellStyle name="normálne 2 6 4 5 2" xfId="2021"/>
    <cellStyle name="normálne 2 6 4 6" xfId="367"/>
    <cellStyle name="normálne 2 6 4 6 2" xfId="2087"/>
    <cellStyle name="normálne 2 6 4 7" xfId="1406"/>
    <cellStyle name="normálne 2 6 5" xfId="368"/>
    <cellStyle name="normálne 2 6 5 2" xfId="1498"/>
    <cellStyle name="normálne 2 6 6" xfId="369"/>
    <cellStyle name="normálne 2 6 6 2" xfId="1480"/>
    <cellStyle name="normálne 2 6 7" xfId="370"/>
    <cellStyle name="normálne 2 6 7 2" xfId="1787"/>
    <cellStyle name="normálne 2 6 8" xfId="371"/>
    <cellStyle name="normálne 2 6 8 2" xfId="1947"/>
    <cellStyle name="normálne 2 6 9" xfId="372"/>
    <cellStyle name="normálne 2 6 9 2" xfId="2146"/>
    <cellStyle name="normálne 2 7" xfId="373"/>
    <cellStyle name="normálne 2 7 2" xfId="374"/>
    <cellStyle name="normálne 2 7 2 2" xfId="375"/>
    <cellStyle name="normálne 2 7 2 2 2" xfId="376"/>
    <cellStyle name="normálne 2 7 2 2 2 2" xfId="1628"/>
    <cellStyle name="normálne 2 7 2 2 3" xfId="377"/>
    <cellStyle name="normálne 2 7 2 2 3 2" xfId="1764"/>
    <cellStyle name="normálne 2 7 2 2 4" xfId="378"/>
    <cellStyle name="normálne 2 7 2 2 4 2" xfId="1904"/>
    <cellStyle name="normálne 2 7 2 2 5" xfId="379"/>
    <cellStyle name="normálne 2 7 2 2 5 2" xfId="2067"/>
    <cellStyle name="normálne 2 7 2 2 6" xfId="380"/>
    <cellStyle name="normálne 2 7 2 2 6 2" xfId="2138"/>
    <cellStyle name="normálne 2 7 2 2 7" xfId="1452"/>
    <cellStyle name="normálne 2 7 2 3" xfId="381"/>
    <cellStyle name="normálne 2 7 2 3 2" xfId="1555"/>
    <cellStyle name="normálne 2 7 2 4" xfId="382"/>
    <cellStyle name="normálne 2 7 2 4 2" xfId="1692"/>
    <cellStyle name="normálne 2 7 2 5" xfId="383"/>
    <cellStyle name="normálne 2 7 2 5 2" xfId="1833"/>
    <cellStyle name="normálne 2 7 2 6" xfId="384"/>
    <cellStyle name="normálne 2 7 2 6 2" xfId="1995"/>
    <cellStyle name="normálne 2 7 2 7" xfId="385"/>
    <cellStyle name="normálne 2 7 2 7 2" xfId="2230"/>
    <cellStyle name="normálne 2 7 2 8" xfId="1380"/>
    <cellStyle name="normálne 2 7 3" xfId="386"/>
    <cellStyle name="normálne 2 7 3 2" xfId="387"/>
    <cellStyle name="normálne 2 7 3 2 2" xfId="1593"/>
    <cellStyle name="normálne 2 7 3 3" xfId="388"/>
    <cellStyle name="normálne 2 7 3 3 2" xfId="1729"/>
    <cellStyle name="normálne 2 7 3 4" xfId="389"/>
    <cellStyle name="normálne 2 7 3 4 2" xfId="1869"/>
    <cellStyle name="normálne 2 7 3 5" xfId="390"/>
    <cellStyle name="normálne 2 7 3 5 2" xfId="2032"/>
    <cellStyle name="normálne 2 7 3 6" xfId="391"/>
    <cellStyle name="normálne 2 7 3 6 2" xfId="2199"/>
    <cellStyle name="normálne 2 7 3 7" xfId="1417"/>
    <cellStyle name="normálne 2 7 4" xfId="392"/>
    <cellStyle name="normálne 2 7 4 2" xfId="1513"/>
    <cellStyle name="normálne 2 7 5" xfId="393"/>
    <cellStyle name="normálne 2 7 5 2" xfId="1656"/>
    <cellStyle name="normálne 2 7 6" xfId="394"/>
    <cellStyle name="normálne 2 7 6 2" xfId="1798"/>
    <cellStyle name="normálne 2 7 7" xfId="395"/>
    <cellStyle name="normálne 2 7 7 2" xfId="1959"/>
    <cellStyle name="normálne 2 7 8" xfId="396"/>
    <cellStyle name="normálne 2 7 8 2" xfId="2093"/>
    <cellStyle name="normálne 2 7 9" xfId="1339"/>
    <cellStyle name="normálne 2 8" xfId="397"/>
    <cellStyle name="normálne 2 8 2" xfId="398"/>
    <cellStyle name="normálne 2 8 2 2" xfId="399"/>
    <cellStyle name="normálne 2 8 2 2 2" xfId="1606"/>
    <cellStyle name="normálne 2 8 2 3" xfId="400"/>
    <cellStyle name="normálne 2 8 2 3 2" xfId="1742"/>
    <cellStyle name="normálne 2 8 2 4" xfId="401"/>
    <cellStyle name="normálne 2 8 2 4 2" xfId="1882"/>
    <cellStyle name="normálne 2 8 2 5" xfId="402"/>
    <cellStyle name="normálne 2 8 2 5 2" xfId="2045"/>
    <cellStyle name="normálne 2 8 2 6" xfId="403"/>
    <cellStyle name="normálne 2 8 2 6 2" xfId="2100"/>
    <cellStyle name="normálne 2 8 2 7" xfId="1430"/>
    <cellStyle name="normálne 2 8 3" xfId="404"/>
    <cellStyle name="normálne 2 8 3 2" xfId="1533"/>
    <cellStyle name="normálne 2 8 4" xfId="405"/>
    <cellStyle name="normálne 2 8 4 2" xfId="1670"/>
    <cellStyle name="normálne 2 8 5" xfId="406"/>
    <cellStyle name="normálne 2 8 5 2" xfId="1811"/>
    <cellStyle name="normálne 2 8 6" xfId="407"/>
    <cellStyle name="normálne 2 8 6 2" xfId="1973"/>
    <cellStyle name="normálne 2 8 7" xfId="408"/>
    <cellStyle name="normálne 2 8 7 2" xfId="2144"/>
    <cellStyle name="normálne 2 8 8" xfId="1358"/>
    <cellStyle name="normálne 2 9" xfId="409"/>
    <cellStyle name="normálne 2 9 2" xfId="410"/>
    <cellStyle name="normálne 2 9 2 2" xfId="1571"/>
    <cellStyle name="normálne 2 9 3" xfId="411"/>
    <cellStyle name="normálne 2 9 3 2" xfId="1707"/>
    <cellStyle name="normálne 2 9 4" xfId="412"/>
    <cellStyle name="normálne 2 9 4 2" xfId="1847"/>
    <cellStyle name="normálne 2 9 5" xfId="413"/>
    <cellStyle name="normálne 2 9 5 2" xfId="2010"/>
    <cellStyle name="normálne 2 9 6" xfId="414"/>
    <cellStyle name="normálne 2 9 6 2" xfId="2098"/>
    <cellStyle name="normálne 2 9 7" xfId="1395"/>
    <cellStyle name="normálne 20" xfId="52"/>
    <cellStyle name="normálne 20 10" xfId="2987"/>
    <cellStyle name="normálne 20 10 2" xfId="3405"/>
    <cellStyle name="normálne 20 11" xfId="3188"/>
    <cellStyle name="normálne 20 2" xfId="415"/>
    <cellStyle name="normálne 20 2 2" xfId="2586"/>
    <cellStyle name="normálne 20 2 2 2" xfId="2692"/>
    <cellStyle name="normálne 20 2 3" xfId="2437"/>
    <cellStyle name="normálne 20 2 3 2" xfId="2693"/>
    <cellStyle name="normálne 20 2 4" xfId="2691"/>
    <cellStyle name="normálne 20 3" xfId="2531"/>
    <cellStyle name="normálne 20 3 2" xfId="2694"/>
    <cellStyle name="normálne 20 4" xfId="1469"/>
    <cellStyle name="normálne 20 4 2" xfId="2695"/>
    <cellStyle name="normálne 20 5" xfId="2690"/>
    <cellStyle name="normálne 20 5 2" xfId="2785"/>
    <cellStyle name="normálne 20 5 2 2" xfId="2825"/>
    <cellStyle name="normálne 20 5 2 2 2" xfId="2882"/>
    <cellStyle name="normálne 20 5 2 2 2 2" xfId="2971"/>
    <cellStyle name="normálne 20 5 2 2 2 2 2" xfId="3155"/>
    <cellStyle name="normálne 20 5 2 2 2 2 2 2" xfId="3573"/>
    <cellStyle name="normálne 20 5 2 2 2 2 3" xfId="3394"/>
    <cellStyle name="normálne 20 5 2 2 2 3" xfId="3069"/>
    <cellStyle name="normálne 20 5 2 2 2 3 2" xfId="3487"/>
    <cellStyle name="normálne 20 5 2 2 2 4" xfId="3308"/>
    <cellStyle name="normálne 20 5 2 2 3" xfId="2929"/>
    <cellStyle name="normálne 20 5 2 2 3 2" xfId="3113"/>
    <cellStyle name="normálne 20 5 2 2 3 2 2" xfId="3531"/>
    <cellStyle name="normálne 20 5 2 2 3 3" xfId="3352"/>
    <cellStyle name="normálne 20 5 2 2 4" xfId="3027"/>
    <cellStyle name="normálne 20 5 2 2 4 2" xfId="3445"/>
    <cellStyle name="normálne 20 5 2 2 5" xfId="3266"/>
    <cellStyle name="normálne 20 5 2 3" xfId="2863"/>
    <cellStyle name="normálne 20 5 2 3 2" xfId="2952"/>
    <cellStyle name="normálne 20 5 2 3 2 2" xfId="3136"/>
    <cellStyle name="normálne 20 5 2 3 2 2 2" xfId="3554"/>
    <cellStyle name="normálne 20 5 2 3 2 3" xfId="3375"/>
    <cellStyle name="normálne 20 5 2 3 3" xfId="3050"/>
    <cellStyle name="normálne 20 5 2 3 3 2" xfId="3468"/>
    <cellStyle name="normálne 20 5 2 3 4" xfId="3289"/>
    <cellStyle name="normálne 20 5 2 4" xfId="2910"/>
    <cellStyle name="normálne 20 5 2 4 2" xfId="3094"/>
    <cellStyle name="normálne 20 5 2 4 2 2" xfId="3512"/>
    <cellStyle name="normálne 20 5 2 4 3" xfId="3333"/>
    <cellStyle name="normálne 20 5 2 5" xfId="3008"/>
    <cellStyle name="normálne 20 5 2 5 2" xfId="3426"/>
    <cellStyle name="normálne 20 5 2 6" xfId="3247"/>
    <cellStyle name="normálne 20 5 3" xfId="2816"/>
    <cellStyle name="normálne 20 5 3 2" xfId="2873"/>
    <cellStyle name="normálne 20 5 3 2 2" xfId="2962"/>
    <cellStyle name="normálne 20 5 3 2 2 2" xfId="3146"/>
    <cellStyle name="normálne 20 5 3 2 2 2 2" xfId="3564"/>
    <cellStyle name="normálne 20 5 3 2 2 3" xfId="3385"/>
    <cellStyle name="normálne 20 5 3 2 3" xfId="3060"/>
    <cellStyle name="normálne 20 5 3 2 3 2" xfId="3478"/>
    <cellStyle name="normálne 20 5 3 2 4" xfId="3299"/>
    <cellStyle name="normálne 20 5 3 3" xfId="2920"/>
    <cellStyle name="normálne 20 5 3 3 2" xfId="3104"/>
    <cellStyle name="normálne 20 5 3 3 2 2" xfId="3522"/>
    <cellStyle name="normálne 20 5 3 3 3" xfId="3343"/>
    <cellStyle name="normálne 20 5 3 4" xfId="3018"/>
    <cellStyle name="normálne 20 5 3 4 2" xfId="3436"/>
    <cellStyle name="normálne 20 5 3 5" xfId="3257"/>
    <cellStyle name="normálne 20 5 4" xfId="2854"/>
    <cellStyle name="normálne 20 5 4 2" xfId="2943"/>
    <cellStyle name="normálne 20 5 4 2 2" xfId="3127"/>
    <cellStyle name="normálne 20 5 4 2 2 2" xfId="3545"/>
    <cellStyle name="normálne 20 5 4 2 3" xfId="3366"/>
    <cellStyle name="normálne 20 5 4 3" xfId="3041"/>
    <cellStyle name="normálne 20 5 4 3 2" xfId="3459"/>
    <cellStyle name="normálne 20 5 4 4" xfId="3280"/>
    <cellStyle name="normálne 20 5 5" xfId="2901"/>
    <cellStyle name="normálne 20 5 5 2" xfId="3085"/>
    <cellStyle name="normálne 20 5 5 2 2" xfId="3503"/>
    <cellStyle name="normálne 20 5 5 3" xfId="3324"/>
    <cellStyle name="normálne 20 5 6" xfId="2999"/>
    <cellStyle name="normálne 20 5 6 2" xfId="3417"/>
    <cellStyle name="normálne 20 5 7" xfId="3238"/>
    <cellStyle name="normálne 20 6" xfId="2760"/>
    <cellStyle name="normálne 20 6 2" xfId="2819"/>
    <cellStyle name="normálne 20 6 2 2" xfId="2876"/>
    <cellStyle name="normálne 20 6 2 2 2" xfId="2965"/>
    <cellStyle name="normálne 20 6 2 2 2 2" xfId="3149"/>
    <cellStyle name="normálne 20 6 2 2 2 2 2" xfId="3567"/>
    <cellStyle name="normálne 20 6 2 2 2 3" xfId="3388"/>
    <cellStyle name="normálne 20 6 2 2 3" xfId="3063"/>
    <cellStyle name="normálne 20 6 2 2 3 2" xfId="3481"/>
    <cellStyle name="normálne 20 6 2 2 4" xfId="3302"/>
    <cellStyle name="normálne 20 6 2 3" xfId="2923"/>
    <cellStyle name="normálne 20 6 2 3 2" xfId="3107"/>
    <cellStyle name="normálne 20 6 2 3 2 2" xfId="3525"/>
    <cellStyle name="normálne 20 6 2 3 3" xfId="3346"/>
    <cellStyle name="normálne 20 6 2 4" xfId="3021"/>
    <cellStyle name="normálne 20 6 2 4 2" xfId="3439"/>
    <cellStyle name="normálne 20 6 2 5" xfId="3260"/>
    <cellStyle name="normálne 20 6 3" xfId="2857"/>
    <cellStyle name="normálne 20 6 3 2" xfId="2946"/>
    <cellStyle name="normálne 20 6 3 2 2" xfId="3130"/>
    <cellStyle name="normálne 20 6 3 2 2 2" xfId="3548"/>
    <cellStyle name="normálne 20 6 3 2 3" xfId="3369"/>
    <cellStyle name="normálne 20 6 3 3" xfId="3044"/>
    <cellStyle name="normálne 20 6 3 3 2" xfId="3462"/>
    <cellStyle name="normálne 20 6 3 4" xfId="3283"/>
    <cellStyle name="normálne 20 6 4" xfId="2904"/>
    <cellStyle name="normálne 20 6 4 2" xfId="3088"/>
    <cellStyle name="normálne 20 6 4 2 2" xfId="3506"/>
    <cellStyle name="normálne 20 6 4 3" xfId="3327"/>
    <cellStyle name="normálne 20 6 5" xfId="3002"/>
    <cellStyle name="normálne 20 6 5 2" xfId="3420"/>
    <cellStyle name="normálne 20 6 6" xfId="3241"/>
    <cellStyle name="normálne 20 7" xfId="2804"/>
    <cellStyle name="normálne 20 7 2" xfId="2867"/>
    <cellStyle name="normálne 20 7 2 2" xfId="2956"/>
    <cellStyle name="normálne 20 7 2 2 2" xfId="3140"/>
    <cellStyle name="normálne 20 7 2 2 2 2" xfId="3558"/>
    <cellStyle name="normálne 20 7 2 2 3" xfId="3379"/>
    <cellStyle name="normálne 20 7 2 3" xfId="3054"/>
    <cellStyle name="normálne 20 7 2 3 2" xfId="3472"/>
    <cellStyle name="normálne 20 7 2 4" xfId="3293"/>
    <cellStyle name="normálne 20 7 3" xfId="2914"/>
    <cellStyle name="normálne 20 7 3 2" xfId="3098"/>
    <cellStyle name="normálne 20 7 3 2 2" xfId="3516"/>
    <cellStyle name="normálne 20 7 3 3" xfId="3337"/>
    <cellStyle name="normálne 20 7 4" xfId="3012"/>
    <cellStyle name="normálne 20 7 4 2" xfId="3430"/>
    <cellStyle name="normálne 20 7 5" xfId="3251"/>
    <cellStyle name="normálne 20 8" xfId="2848"/>
    <cellStyle name="normálne 20 8 2" xfId="2937"/>
    <cellStyle name="normálne 20 8 2 2" xfId="3121"/>
    <cellStyle name="normálne 20 8 2 2 2" xfId="3539"/>
    <cellStyle name="normálne 20 8 2 3" xfId="3360"/>
    <cellStyle name="normálne 20 8 3" xfId="3035"/>
    <cellStyle name="normálne 20 8 3 2" xfId="3453"/>
    <cellStyle name="normálne 20 8 4" xfId="3274"/>
    <cellStyle name="normálne 20 9" xfId="2895"/>
    <cellStyle name="normálne 20 9 2" xfId="3079"/>
    <cellStyle name="normálne 20 9 2 2" xfId="3497"/>
    <cellStyle name="normálne 20 9 3" xfId="3318"/>
    <cellStyle name="normálne 21" xfId="416"/>
    <cellStyle name="normálne 21 2" xfId="1470"/>
    <cellStyle name="normálne 22" xfId="417"/>
    <cellStyle name="normálne 22 2" xfId="1477"/>
    <cellStyle name="normálne 23" xfId="418"/>
    <cellStyle name="normálne 23 2" xfId="1508"/>
    <cellStyle name="normálne 24" xfId="13"/>
    <cellStyle name="normálne 24 2" xfId="419"/>
    <cellStyle name="normálne 24 2 2" xfId="1964"/>
    <cellStyle name="normálne 24 3" xfId="420"/>
    <cellStyle name="normálne 24 3 2" xfId="2182"/>
    <cellStyle name="normálne 24 4" xfId="1920"/>
    <cellStyle name="normálne 25" xfId="421"/>
    <cellStyle name="normálne 25 2" xfId="2240"/>
    <cellStyle name="normálne 26" xfId="422"/>
    <cellStyle name="normálne 26 2" xfId="2269"/>
    <cellStyle name="normálne 27" xfId="423"/>
    <cellStyle name="normálne 27 2" xfId="2254"/>
    <cellStyle name="normálne 28" xfId="424"/>
    <cellStyle name="normálne 28 2" xfId="2265"/>
    <cellStyle name="normálne 29" xfId="425"/>
    <cellStyle name="normálne 29 2" xfId="2267"/>
    <cellStyle name="normálne 3" xfId="9"/>
    <cellStyle name="normálne 3 10" xfId="426"/>
    <cellStyle name="normálne 3 10 2" xfId="1668"/>
    <cellStyle name="normálne 3 11" xfId="427"/>
    <cellStyle name="normálne 3 11 2" xfId="428"/>
    <cellStyle name="normálne 3 11 2 2" xfId="2245"/>
    <cellStyle name="normálne 3 11 3" xfId="429"/>
    <cellStyle name="normálne 3 11 3 2" xfId="2312"/>
    <cellStyle name="normálne 3 11 4" xfId="1923"/>
    <cellStyle name="normálne 3 12" xfId="430"/>
    <cellStyle name="normálne 3 12 2" xfId="2262"/>
    <cellStyle name="normálne 3 13" xfId="431"/>
    <cellStyle name="normálne 3 13 2" xfId="2291"/>
    <cellStyle name="normálne 3 14" xfId="432"/>
    <cellStyle name="normálne 3 14 2" xfId="2302"/>
    <cellStyle name="normálne 3 15" xfId="433"/>
    <cellStyle name="normálne 3 15 2" xfId="2257"/>
    <cellStyle name="normálne 3 16" xfId="434"/>
    <cellStyle name="normálne 3 16 2" xfId="2284"/>
    <cellStyle name="normálne 3 17" xfId="435"/>
    <cellStyle name="normálne 3 17 2" xfId="2300"/>
    <cellStyle name="normálne 3 18" xfId="436"/>
    <cellStyle name="normálne 3 18 2" xfId="2261"/>
    <cellStyle name="normálne 3 19" xfId="437"/>
    <cellStyle name="normálne 3 19 2" xfId="2263"/>
    <cellStyle name="normálne 3 2" xfId="25"/>
    <cellStyle name="normálne 3 2 10" xfId="438"/>
    <cellStyle name="normálne 3 2 10 2" xfId="2111"/>
    <cellStyle name="normálne 3 2 11" xfId="1318"/>
    <cellStyle name="normálne 3 2 2" xfId="439"/>
    <cellStyle name="normálne 3 2 2 2" xfId="440"/>
    <cellStyle name="normálne 3 2 2 2 2" xfId="441"/>
    <cellStyle name="normálne 3 2 2 2 2 2" xfId="442"/>
    <cellStyle name="normálne 3 2 2 2 2 2 2" xfId="1624"/>
    <cellStyle name="normálne 3 2 2 2 2 3" xfId="443"/>
    <cellStyle name="normálne 3 2 2 2 2 3 2" xfId="1760"/>
    <cellStyle name="normálne 3 2 2 2 2 4" xfId="444"/>
    <cellStyle name="normálne 3 2 2 2 2 4 2" xfId="1900"/>
    <cellStyle name="normálne 3 2 2 2 2 5" xfId="445"/>
    <cellStyle name="normálne 3 2 2 2 2 5 2" xfId="2063"/>
    <cellStyle name="normálne 3 2 2 2 2 6" xfId="446"/>
    <cellStyle name="normálne 3 2 2 2 2 6 2" xfId="2157"/>
    <cellStyle name="normálne 3 2 2 2 2 7" xfId="1448"/>
    <cellStyle name="normálne 3 2 2 2 3" xfId="447"/>
    <cellStyle name="normálne 3 2 2 2 3 2" xfId="1551"/>
    <cellStyle name="normálne 3 2 2 2 4" xfId="448"/>
    <cellStyle name="normálne 3 2 2 2 4 2" xfId="1688"/>
    <cellStyle name="normálne 3 2 2 2 5" xfId="449"/>
    <cellStyle name="normálne 3 2 2 2 5 2" xfId="1829"/>
    <cellStyle name="normálne 3 2 2 2 6" xfId="450"/>
    <cellStyle name="normálne 3 2 2 2 6 2" xfId="1991"/>
    <cellStyle name="normálne 3 2 2 2 7" xfId="451"/>
    <cellStyle name="normálne 3 2 2 2 7 2" xfId="2126"/>
    <cellStyle name="normálne 3 2 2 2 8" xfId="1376"/>
    <cellStyle name="normálne 3 2 2 3" xfId="452"/>
    <cellStyle name="normálne 3 2 2 3 2" xfId="453"/>
    <cellStyle name="normálne 3 2 2 3 2 2" xfId="1589"/>
    <cellStyle name="normálne 3 2 2 3 3" xfId="454"/>
    <cellStyle name="normálne 3 2 2 3 3 2" xfId="1725"/>
    <cellStyle name="normálne 3 2 2 3 4" xfId="455"/>
    <cellStyle name="normálne 3 2 2 3 4 2" xfId="1865"/>
    <cellStyle name="normálne 3 2 2 3 5" xfId="456"/>
    <cellStyle name="normálne 3 2 2 3 5 2" xfId="2028"/>
    <cellStyle name="normálne 3 2 2 3 6" xfId="457"/>
    <cellStyle name="normálne 3 2 2 3 6 2" xfId="2109"/>
    <cellStyle name="normálne 3 2 2 3 7" xfId="1413"/>
    <cellStyle name="normálne 3 2 2 4" xfId="458"/>
    <cellStyle name="normálne 3 2 2 4 2" xfId="1505"/>
    <cellStyle name="normálne 3 2 2 5" xfId="459"/>
    <cellStyle name="normálne 3 2 2 5 2" xfId="1649"/>
    <cellStyle name="normálne 3 2 2 6" xfId="460"/>
    <cellStyle name="normálne 3 2 2 6 2" xfId="1794"/>
    <cellStyle name="normálne 3 2 2 7" xfId="461"/>
    <cellStyle name="normálne 3 2 2 7 2" xfId="1953"/>
    <cellStyle name="normálne 3 2 2 8" xfId="462"/>
    <cellStyle name="normálne 3 2 2 8 2" xfId="2161"/>
    <cellStyle name="normálne 3 2 2 9" xfId="1331"/>
    <cellStyle name="normálne 3 2 3" xfId="463"/>
    <cellStyle name="normálne 3 2 3 2" xfId="464"/>
    <cellStyle name="normálne 3 2 3 2 2" xfId="465"/>
    <cellStyle name="normálne 3 2 3 2 2 2" xfId="466"/>
    <cellStyle name="normálne 3 2 3 2 2 2 2" xfId="1635"/>
    <cellStyle name="normálne 3 2 3 2 2 3" xfId="467"/>
    <cellStyle name="normálne 3 2 3 2 2 3 2" xfId="1771"/>
    <cellStyle name="normálne 3 2 3 2 2 4" xfId="468"/>
    <cellStyle name="normálne 3 2 3 2 2 4 2" xfId="1911"/>
    <cellStyle name="normálne 3 2 3 2 2 5" xfId="469"/>
    <cellStyle name="normálne 3 2 3 2 2 5 2" xfId="2074"/>
    <cellStyle name="normálne 3 2 3 2 2 6" xfId="470"/>
    <cellStyle name="normálne 3 2 3 2 2 6 2" xfId="2213"/>
    <cellStyle name="normálne 3 2 3 2 2 7" xfId="1459"/>
    <cellStyle name="normálne 3 2 3 2 3" xfId="471"/>
    <cellStyle name="normálne 3 2 3 2 3 2" xfId="1562"/>
    <cellStyle name="normálne 3 2 3 2 4" xfId="472"/>
    <cellStyle name="normálne 3 2 3 2 4 2" xfId="1699"/>
    <cellStyle name="normálne 3 2 3 2 5" xfId="473"/>
    <cellStyle name="normálne 3 2 3 2 5 2" xfId="1840"/>
    <cellStyle name="normálne 3 2 3 2 6" xfId="474"/>
    <cellStyle name="normálne 3 2 3 2 6 2" xfId="2002"/>
    <cellStyle name="normálne 3 2 3 2 7" xfId="475"/>
    <cellStyle name="normálne 3 2 3 2 7 2" xfId="2180"/>
    <cellStyle name="normálne 3 2 3 2 8" xfId="1387"/>
    <cellStyle name="normálne 3 2 3 3" xfId="476"/>
    <cellStyle name="normálne 3 2 3 3 2" xfId="477"/>
    <cellStyle name="normálne 3 2 3 3 2 2" xfId="1600"/>
    <cellStyle name="normálne 3 2 3 3 3" xfId="478"/>
    <cellStyle name="normálne 3 2 3 3 3 2" xfId="1736"/>
    <cellStyle name="normálne 3 2 3 3 4" xfId="479"/>
    <cellStyle name="normálne 3 2 3 3 4 2" xfId="1876"/>
    <cellStyle name="normálne 3 2 3 3 5" xfId="480"/>
    <cellStyle name="normálne 3 2 3 3 5 2" xfId="2039"/>
    <cellStyle name="normálne 3 2 3 3 6" xfId="481"/>
    <cellStyle name="normálne 3 2 3 3 6 2" xfId="2163"/>
    <cellStyle name="normálne 3 2 3 3 7" xfId="1424"/>
    <cellStyle name="normálne 3 2 3 4" xfId="482"/>
    <cellStyle name="normálne 3 2 3 4 2" xfId="1526"/>
    <cellStyle name="normálne 3 2 3 5" xfId="483"/>
    <cellStyle name="normálne 3 2 3 5 2" xfId="1663"/>
    <cellStyle name="normálne 3 2 3 6" xfId="484"/>
    <cellStyle name="normálne 3 2 3 6 2" xfId="1805"/>
    <cellStyle name="normálne 3 2 3 7" xfId="485"/>
    <cellStyle name="normálne 3 2 3 7 2" xfId="1967"/>
    <cellStyle name="normálne 3 2 3 8" xfId="486"/>
    <cellStyle name="normálne 3 2 3 8 2" xfId="2102"/>
    <cellStyle name="normálne 3 2 3 9" xfId="1351"/>
    <cellStyle name="normálne 3 2 4" xfId="487"/>
    <cellStyle name="normálne 3 2 4 2" xfId="488"/>
    <cellStyle name="normálne 3 2 4 2 2" xfId="489"/>
    <cellStyle name="normálne 3 2 4 2 2 2" xfId="1613"/>
    <cellStyle name="normálne 3 2 4 2 3" xfId="490"/>
    <cellStyle name="normálne 3 2 4 2 3 2" xfId="1749"/>
    <cellStyle name="normálne 3 2 4 2 4" xfId="491"/>
    <cellStyle name="normálne 3 2 4 2 4 2" xfId="1889"/>
    <cellStyle name="normálne 3 2 4 2 5" xfId="492"/>
    <cellStyle name="normálne 3 2 4 2 5 2" xfId="2052"/>
    <cellStyle name="normálne 3 2 4 2 6" xfId="493"/>
    <cellStyle name="normálne 3 2 4 2 6 2" xfId="2114"/>
    <cellStyle name="normálne 3 2 4 2 7" xfId="1437"/>
    <cellStyle name="normálne 3 2 4 3" xfId="494"/>
    <cellStyle name="normálne 3 2 4 3 2" xfId="1540"/>
    <cellStyle name="normálne 3 2 4 4" xfId="495"/>
    <cellStyle name="normálne 3 2 4 4 2" xfId="1677"/>
    <cellStyle name="normálne 3 2 4 5" xfId="496"/>
    <cellStyle name="normálne 3 2 4 5 2" xfId="1818"/>
    <cellStyle name="normálne 3 2 4 6" xfId="497"/>
    <cellStyle name="normálne 3 2 4 6 2" xfId="1980"/>
    <cellStyle name="normálne 3 2 4 7" xfId="498"/>
    <cellStyle name="normálne 3 2 4 7 2" xfId="2208"/>
    <cellStyle name="normálne 3 2 4 8" xfId="1365"/>
    <cellStyle name="normálne 3 2 5" xfId="499"/>
    <cellStyle name="normálne 3 2 5 2" xfId="500"/>
    <cellStyle name="normálne 3 2 5 2 2" xfId="1578"/>
    <cellStyle name="normálne 3 2 5 3" xfId="501"/>
    <cellStyle name="normálne 3 2 5 3 2" xfId="1714"/>
    <cellStyle name="normálne 3 2 5 4" xfId="502"/>
    <cellStyle name="normálne 3 2 5 4 2" xfId="1854"/>
    <cellStyle name="normálne 3 2 5 5" xfId="503"/>
    <cellStyle name="normálne 3 2 5 5 2" xfId="2017"/>
    <cellStyle name="normálne 3 2 5 6" xfId="504"/>
    <cellStyle name="normálne 3 2 5 6 2" xfId="2235"/>
    <cellStyle name="normálne 3 2 5 7" xfId="1402"/>
    <cellStyle name="normálne 3 2 6" xfId="505"/>
    <cellStyle name="normálne 3 2 6 2" xfId="1492"/>
    <cellStyle name="normálne 3 2 7" xfId="506"/>
    <cellStyle name="normálne 3 2 7 2" xfId="1569"/>
    <cellStyle name="normálne 3 2 8" xfId="507"/>
    <cellStyle name="normálne 3 2 8 2" xfId="1783"/>
    <cellStyle name="normálne 3 2 9" xfId="508"/>
    <cellStyle name="normálne 3 2 9 2" xfId="1936"/>
    <cellStyle name="normálne 3 20" xfId="509"/>
    <cellStyle name="normálne 3 20 2" xfId="2145"/>
    <cellStyle name="normálne 3 21" xfId="510"/>
    <cellStyle name="normálne 3 21 2" xfId="2321"/>
    <cellStyle name="normálne 3 22" xfId="511"/>
    <cellStyle name="normálne 3 22 2" xfId="2329"/>
    <cellStyle name="normálne 3 23" xfId="512"/>
    <cellStyle name="normálne 3 23 2" xfId="2335"/>
    <cellStyle name="normálne 3 24" xfId="513"/>
    <cellStyle name="normálne 3 24 2" xfId="2341"/>
    <cellStyle name="normálne 3 25" xfId="514"/>
    <cellStyle name="normálne 3 25 2" xfId="2347"/>
    <cellStyle name="normálne 3 26" xfId="515"/>
    <cellStyle name="normálne 3 26 2" xfId="2353"/>
    <cellStyle name="normálne 3 27" xfId="516"/>
    <cellStyle name="normálne 3 27 2" xfId="2358"/>
    <cellStyle name="normálne 3 28" xfId="517"/>
    <cellStyle name="normálne 3 28 2" xfId="2363"/>
    <cellStyle name="normálne 3 29" xfId="518"/>
    <cellStyle name="normálne 3 29 2" xfId="2368"/>
    <cellStyle name="normálne 3 3" xfId="26"/>
    <cellStyle name="normálne 3 3 2" xfId="519"/>
    <cellStyle name="normálne 3 3 2 2" xfId="520"/>
    <cellStyle name="normálne 3 3 2 2 2" xfId="521"/>
    <cellStyle name="normálne 3 3 2 2 2 2" xfId="1618"/>
    <cellStyle name="normálne 3 3 2 2 3" xfId="522"/>
    <cellStyle name="normálne 3 3 2 2 3 2" xfId="1754"/>
    <cellStyle name="normálne 3 3 2 2 4" xfId="523"/>
    <cellStyle name="normálne 3 3 2 2 4 2" xfId="1894"/>
    <cellStyle name="normálne 3 3 2 2 5" xfId="524"/>
    <cellStyle name="normálne 3 3 2 2 5 2" xfId="2057"/>
    <cellStyle name="normálne 3 3 2 2 6" xfId="525"/>
    <cellStyle name="normálne 3 3 2 2 6 2" xfId="2108"/>
    <cellStyle name="normálne 3 3 2 2 7" xfId="1442"/>
    <cellStyle name="normálne 3 3 2 3" xfId="526"/>
    <cellStyle name="normálne 3 3 2 3 2" xfId="1545"/>
    <cellStyle name="normálne 3 3 2 4" xfId="527"/>
    <cellStyle name="normálne 3 3 2 4 2" xfId="1682"/>
    <cellStyle name="normálne 3 3 2 5" xfId="528"/>
    <cellStyle name="normálne 3 3 2 5 2" xfId="1823"/>
    <cellStyle name="normálne 3 3 2 6" xfId="529"/>
    <cellStyle name="normálne 3 3 2 6 2" xfId="1985"/>
    <cellStyle name="normálne 3 3 2 7" xfId="530"/>
    <cellStyle name="normálne 3 3 2 7 2" xfId="2141"/>
    <cellStyle name="normálne 3 3 2 8" xfId="1370"/>
    <cellStyle name="normálne 3 3 3" xfId="531"/>
    <cellStyle name="normálne 3 3 3 2" xfId="532"/>
    <cellStyle name="normálne 3 3 3 2 2" xfId="1583"/>
    <cellStyle name="normálne 3 3 3 3" xfId="533"/>
    <cellStyle name="normálne 3 3 3 3 2" xfId="1719"/>
    <cellStyle name="normálne 3 3 3 4" xfId="534"/>
    <cellStyle name="normálne 3 3 3 4 2" xfId="1859"/>
    <cellStyle name="normálne 3 3 3 5" xfId="535"/>
    <cellStyle name="normálne 3 3 3 5 2" xfId="2022"/>
    <cellStyle name="normálne 3 3 3 6" xfId="536"/>
    <cellStyle name="normálne 3 3 3 6 2" xfId="2086"/>
    <cellStyle name="normálne 3 3 3 7" xfId="1407"/>
    <cellStyle name="normálne 3 3 4" xfId="537"/>
    <cellStyle name="normálne 3 3 4 2" xfId="1499"/>
    <cellStyle name="normálne 3 3 5" xfId="538"/>
    <cellStyle name="normálne 3 3 5 2" xfId="1511"/>
    <cellStyle name="normálne 3 3 6" xfId="539"/>
    <cellStyle name="normálne 3 3 6 2" xfId="1788"/>
    <cellStyle name="normálne 3 3 7" xfId="540"/>
    <cellStyle name="normálne 3 3 7 2" xfId="1948"/>
    <cellStyle name="normálne 3 3 8" xfId="541"/>
    <cellStyle name="normálne 3 3 8 2" xfId="2096"/>
    <cellStyle name="normálne 3 3 9" xfId="1325"/>
    <cellStyle name="normálne 3 30" xfId="542"/>
    <cellStyle name="normálne 3 30 2" xfId="2373"/>
    <cellStyle name="normálne 3 31" xfId="1288"/>
    <cellStyle name="normálne 3 32" xfId="1308"/>
    <cellStyle name="Normálne 3 33" xfId="3609"/>
    <cellStyle name="normálne 3 4" xfId="27"/>
    <cellStyle name="normálne 3 4 2" xfId="543"/>
    <cellStyle name="normálne 3 4 2 2" xfId="544"/>
    <cellStyle name="normálne 3 4 2 2 2" xfId="545"/>
    <cellStyle name="normálne 3 4 2 2 2 2" xfId="1629"/>
    <cellStyle name="normálne 3 4 2 2 3" xfId="546"/>
    <cellStyle name="normálne 3 4 2 2 3 2" xfId="1765"/>
    <cellStyle name="normálne 3 4 2 2 4" xfId="547"/>
    <cellStyle name="normálne 3 4 2 2 4 2" xfId="1905"/>
    <cellStyle name="normálne 3 4 2 2 5" xfId="548"/>
    <cellStyle name="normálne 3 4 2 2 5 2" xfId="2068"/>
    <cellStyle name="normálne 3 4 2 2 6" xfId="549"/>
    <cellStyle name="normálne 3 4 2 2 6 2" xfId="2201"/>
    <cellStyle name="normálne 3 4 2 2 7" xfId="1453"/>
    <cellStyle name="normálne 3 4 2 3" xfId="550"/>
    <cellStyle name="normálne 3 4 2 3 2" xfId="1556"/>
    <cellStyle name="normálne 3 4 2 4" xfId="551"/>
    <cellStyle name="normálne 3 4 2 4 2" xfId="1693"/>
    <cellStyle name="normálne 3 4 2 5" xfId="552"/>
    <cellStyle name="normálne 3 4 2 5 2" xfId="1834"/>
    <cellStyle name="normálne 3 4 2 6" xfId="553"/>
    <cellStyle name="normálne 3 4 2 6 2" xfId="1996"/>
    <cellStyle name="normálne 3 4 2 7" xfId="554"/>
    <cellStyle name="normálne 3 4 2 7 2" xfId="2185"/>
    <cellStyle name="normálne 3 4 2 8" xfId="1381"/>
    <cellStyle name="normálne 3 4 3" xfId="555"/>
    <cellStyle name="normálne 3 4 3 2" xfId="556"/>
    <cellStyle name="normálne 3 4 3 2 2" xfId="1594"/>
    <cellStyle name="normálne 3 4 3 3" xfId="557"/>
    <cellStyle name="normálne 3 4 3 3 2" xfId="1730"/>
    <cellStyle name="normálne 3 4 3 4" xfId="558"/>
    <cellStyle name="normálne 3 4 3 4 2" xfId="1870"/>
    <cellStyle name="normálne 3 4 3 5" xfId="559"/>
    <cellStyle name="normálne 3 4 3 5 2" xfId="2033"/>
    <cellStyle name="normálne 3 4 3 6" xfId="560"/>
    <cellStyle name="normálne 3 4 3 6 2" xfId="2152"/>
    <cellStyle name="normálne 3 4 3 7" xfId="1418"/>
    <cellStyle name="normálne 3 4 4" xfId="561"/>
    <cellStyle name="normálne 3 4 4 2" xfId="1516"/>
    <cellStyle name="normálne 3 4 5" xfId="562"/>
    <cellStyle name="normálne 3 4 5 2" xfId="1657"/>
    <cellStyle name="normálne 3 4 6" xfId="563"/>
    <cellStyle name="normálne 3 4 6 2" xfId="1799"/>
    <cellStyle name="normálne 3 4 7" xfId="564"/>
    <cellStyle name="normálne 3 4 7 2" xfId="1960"/>
    <cellStyle name="normálne 3 4 8" xfId="565"/>
    <cellStyle name="normálne 3 4 8 2" xfId="2169"/>
    <cellStyle name="normálne 3 4 9" xfId="1343"/>
    <cellStyle name="normálne 3 5" xfId="45"/>
    <cellStyle name="normálne 3 5 2" xfId="566"/>
    <cellStyle name="normálne 3 5 2 2" xfId="567"/>
    <cellStyle name="normálne 3 5 2 2 2" xfId="1607"/>
    <cellStyle name="normálne 3 5 2 3" xfId="568"/>
    <cellStyle name="normálne 3 5 2 3 2" xfId="1743"/>
    <cellStyle name="normálne 3 5 2 4" xfId="569"/>
    <cellStyle name="normálne 3 5 2 4 2" xfId="1883"/>
    <cellStyle name="normálne 3 5 2 5" xfId="570"/>
    <cellStyle name="normálne 3 5 2 5 2" xfId="2046"/>
    <cellStyle name="normálne 3 5 2 6" xfId="571"/>
    <cellStyle name="normálne 3 5 2 6 2" xfId="2094"/>
    <cellStyle name="normálne 3 5 2 7" xfId="1431"/>
    <cellStyle name="normálne 3 5 3" xfId="572"/>
    <cellStyle name="normálne 3 5 3 2" xfId="1534"/>
    <cellStyle name="normálne 3 5 4" xfId="573"/>
    <cellStyle name="normálne 3 5 4 2" xfId="1671"/>
    <cellStyle name="normálne 3 5 5" xfId="574"/>
    <cellStyle name="normálne 3 5 5 2" xfId="1812"/>
    <cellStyle name="normálne 3 5 6" xfId="575"/>
    <cellStyle name="normálne 3 5 6 2" xfId="1974"/>
    <cellStyle name="normálne 3 5 7" xfId="576"/>
    <cellStyle name="normálne 3 5 7 2" xfId="2196"/>
    <cellStyle name="normálne 3 5 8" xfId="1359"/>
    <cellStyle name="normálne 3 6" xfId="51"/>
    <cellStyle name="normálne 3 6 2" xfId="577"/>
    <cellStyle name="normálne 3 6 2 2" xfId="1572"/>
    <cellStyle name="normálne 3 6 3" xfId="578"/>
    <cellStyle name="normálne 3 6 3 2" xfId="1708"/>
    <cellStyle name="normálne 3 6 4" xfId="579"/>
    <cellStyle name="normálne 3 6 4 2" xfId="1848"/>
    <cellStyle name="normálne 3 6 5" xfId="580"/>
    <cellStyle name="normálne 3 6 5 2" xfId="2011"/>
    <cellStyle name="normálne 3 6 6" xfId="581"/>
    <cellStyle name="normálne 3 6 6 2" xfId="2221"/>
    <cellStyle name="normálne 3 6 7" xfId="1396"/>
    <cellStyle name="normálne 3 7" xfId="582"/>
    <cellStyle name="normálne 3 7 2" xfId="583"/>
    <cellStyle name="normálne 3 7 2 2" xfId="1642"/>
    <cellStyle name="normálne 3 7 3" xfId="584"/>
    <cellStyle name="normálne 3 7 3 2" xfId="1778"/>
    <cellStyle name="normálne 3 7 4" xfId="585"/>
    <cellStyle name="normálne 3 7 4 2" xfId="1917"/>
    <cellStyle name="normálne 3 7 5" xfId="586"/>
    <cellStyle name="normálne 3 7 5 2" xfId="2080"/>
    <cellStyle name="normálne 3 7 6" xfId="587"/>
    <cellStyle name="normálne 3 7 6 2" xfId="2097"/>
    <cellStyle name="normálne 3 7 7" xfId="1466"/>
    <cellStyle name="normálne 3 8" xfId="588"/>
    <cellStyle name="normálne 3 8 2" xfId="1482"/>
    <cellStyle name="normálne 3 9" xfId="589"/>
    <cellStyle name="normálne 3 9 2" xfId="1519"/>
    <cellStyle name="normálne 30" xfId="590"/>
    <cellStyle name="normálne 30 2" xfId="2310"/>
    <cellStyle name="normálne 31" xfId="591"/>
    <cellStyle name="normálne 31 2" xfId="2259"/>
    <cellStyle name="normálne 32" xfId="592"/>
    <cellStyle name="normálne 32 2" xfId="2303"/>
    <cellStyle name="normálne 33" xfId="593"/>
    <cellStyle name="normálne 33 10" xfId="594"/>
    <cellStyle name="normálne 33 10 2" xfId="1931"/>
    <cellStyle name="normálne 33 11" xfId="595"/>
    <cellStyle name="normálne 33 11 2" xfId="1944"/>
    <cellStyle name="normálne 33 12" xfId="1301"/>
    <cellStyle name="normálne 33 2" xfId="596"/>
    <cellStyle name="normálne 33 2 10" xfId="597"/>
    <cellStyle name="normálne 33 2 10 2" xfId="2164"/>
    <cellStyle name="normálne 33 2 11" xfId="1316"/>
    <cellStyle name="normálne 33 2 2" xfId="598"/>
    <cellStyle name="normálne 33 2 2 2" xfId="599"/>
    <cellStyle name="normálne 33 2 2 2 2" xfId="600"/>
    <cellStyle name="normálne 33 2 2 2 2 2" xfId="601"/>
    <cellStyle name="normálne 33 2 2 2 2 2 2" xfId="1622"/>
    <cellStyle name="normálne 33 2 2 2 2 3" xfId="602"/>
    <cellStyle name="normálne 33 2 2 2 2 3 2" xfId="1758"/>
    <cellStyle name="normálne 33 2 2 2 2 4" xfId="603"/>
    <cellStyle name="normálne 33 2 2 2 2 4 2" xfId="1898"/>
    <cellStyle name="normálne 33 2 2 2 2 5" xfId="604"/>
    <cellStyle name="normálne 33 2 2 2 2 5 2" xfId="2061"/>
    <cellStyle name="normálne 33 2 2 2 2 6" xfId="605"/>
    <cellStyle name="normálne 33 2 2 2 2 6 2" xfId="2125"/>
    <cellStyle name="normálne 33 2 2 2 2 7" xfId="1446"/>
    <cellStyle name="normálne 33 2 2 2 3" xfId="606"/>
    <cellStyle name="normálne 33 2 2 2 3 2" xfId="1549"/>
    <cellStyle name="normálne 33 2 2 2 4" xfId="607"/>
    <cellStyle name="normálne 33 2 2 2 4 2" xfId="1686"/>
    <cellStyle name="normálne 33 2 2 2 5" xfId="608"/>
    <cellStyle name="normálne 33 2 2 2 5 2" xfId="1827"/>
    <cellStyle name="normálne 33 2 2 2 6" xfId="609"/>
    <cellStyle name="normálne 33 2 2 2 6 2" xfId="1989"/>
    <cellStyle name="normálne 33 2 2 2 7" xfId="610"/>
    <cellStyle name="normálne 33 2 2 2 7 2" xfId="2217"/>
    <cellStyle name="normálne 33 2 2 2 8" xfId="1374"/>
    <cellStyle name="normálne 33 2 2 3" xfId="611"/>
    <cellStyle name="normálne 33 2 2 3 2" xfId="612"/>
    <cellStyle name="normálne 33 2 2 3 2 2" xfId="1587"/>
    <cellStyle name="normálne 33 2 2 3 3" xfId="613"/>
    <cellStyle name="normálne 33 2 2 3 3 2" xfId="1723"/>
    <cellStyle name="normálne 33 2 2 3 4" xfId="614"/>
    <cellStyle name="normálne 33 2 2 3 4 2" xfId="1863"/>
    <cellStyle name="normálne 33 2 2 3 5" xfId="615"/>
    <cellStyle name="normálne 33 2 2 3 5 2" xfId="2026"/>
    <cellStyle name="normálne 33 2 2 3 6" xfId="616"/>
    <cellStyle name="normálne 33 2 2 3 6 2" xfId="2203"/>
    <cellStyle name="normálne 33 2 2 3 7" xfId="1411"/>
    <cellStyle name="normálne 33 2 2 4" xfId="617"/>
    <cellStyle name="normálne 33 2 2 4 2" xfId="1503"/>
    <cellStyle name="normálne 33 2 2 5" xfId="618"/>
    <cellStyle name="normálne 33 2 2 5 2" xfId="1647"/>
    <cellStyle name="normálne 33 2 2 6" xfId="619"/>
    <cellStyle name="normálne 33 2 2 6 2" xfId="1792"/>
    <cellStyle name="normálne 33 2 2 7" xfId="620"/>
    <cellStyle name="normálne 33 2 2 7 2" xfId="1951"/>
    <cellStyle name="normálne 33 2 2 8" xfId="621"/>
    <cellStyle name="normálne 33 2 2 8 2" xfId="2129"/>
    <cellStyle name="normálne 33 2 2 9" xfId="1329"/>
    <cellStyle name="normálne 33 2 3" xfId="622"/>
    <cellStyle name="normálne 33 2 3 2" xfId="623"/>
    <cellStyle name="normálne 33 2 3 2 2" xfId="624"/>
    <cellStyle name="normálne 33 2 3 2 2 2" xfId="625"/>
    <cellStyle name="normálne 33 2 3 2 2 2 2" xfId="1633"/>
    <cellStyle name="normálne 33 2 3 2 2 3" xfId="626"/>
    <cellStyle name="normálne 33 2 3 2 2 3 2" xfId="1769"/>
    <cellStyle name="normálne 33 2 3 2 2 4" xfId="627"/>
    <cellStyle name="normálne 33 2 3 2 2 4 2" xfId="1909"/>
    <cellStyle name="normálne 33 2 3 2 2 5" xfId="628"/>
    <cellStyle name="normálne 33 2 3 2 2 5 2" xfId="2072"/>
    <cellStyle name="normálne 33 2 3 2 2 6" xfId="629"/>
    <cellStyle name="normálne 33 2 3 2 2 6 2" xfId="2179"/>
    <cellStyle name="normálne 33 2 3 2 2 7" xfId="1457"/>
    <cellStyle name="normálne 33 2 3 2 3" xfId="630"/>
    <cellStyle name="normálne 33 2 3 2 3 2" xfId="1560"/>
    <cellStyle name="normálne 33 2 3 2 4" xfId="631"/>
    <cellStyle name="normálne 33 2 3 2 4 2" xfId="1697"/>
    <cellStyle name="normálne 33 2 3 2 5" xfId="632"/>
    <cellStyle name="normálne 33 2 3 2 5 2" xfId="1838"/>
    <cellStyle name="normálne 33 2 3 2 6" xfId="633"/>
    <cellStyle name="normálne 33 2 3 2 6 2" xfId="2000"/>
    <cellStyle name="normálne 33 2 3 2 7" xfId="634"/>
    <cellStyle name="normálne 33 2 3 2 7 2" xfId="2107"/>
    <cellStyle name="normálne 33 2 3 2 8" xfId="1385"/>
    <cellStyle name="normálne 33 2 3 3" xfId="635"/>
    <cellStyle name="normálne 33 2 3 3 2" xfId="636"/>
    <cellStyle name="normálne 33 2 3 3 2 2" xfId="1598"/>
    <cellStyle name="normálne 33 2 3 3 3" xfId="637"/>
    <cellStyle name="normálne 33 2 3 3 3 2" xfId="1734"/>
    <cellStyle name="normálne 33 2 3 3 4" xfId="638"/>
    <cellStyle name="normálne 33 2 3 3 4 2" xfId="1874"/>
    <cellStyle name="normálne 33 2 3 3 5" xfId="639"/>
    <cellStyle name="normálne 33 2 3 3 5 2" xfId="2037"/>
    <cellStyle name="normálne 33 2 3 3 6" xfId="640"/>
    <cellStyle name="normálne 33 2 3 3 6 2" xfId="2132"/>
    <cellStyle name="normálne 33 2 3 3 7" xfId="1422"/>
    <cellStyle name="normálne 33 2 3 4" xfId="641"/>
    <cellStyle name="normálne 33 2 3 4 2" xfId="1523"/>
    <cellStyle name="normálne 33 2 3 5" xfId="642"/>
    <cellStyle name="normálne 33 2 3 5 2" xfId="1661"/>
    <cellStyle name="normálne 33 2 3 6" xfId="643"/>
    <cellStyle name="normálne 33 2 3 6 2" xfId="1803"/>
    <cellStyle name="normálne 33 2 3 7" xfId="644"/>
    <cellStyle name="normálne 33 2 3 7 2" xfId="1965"/>
    <cellStyle name="normálne 33 2 3 8" xfId="645"/>
    <cellStyle name="normálne 33 2 3 8 2" xfId="2137"/>
    <cellStyle name="normálne 33 2 3 9" xfId="1349"/>
    <cellStyle name="normálne 33 2 4" xfId="646"/>
    <cellStyle name="normálne 33 2 4 2" xfId="647"/>
    <cellStyle name="normálne 33 2 4 2 2" xfId="648"/>
    <cellStyle name="normálne 33 2 4 2 2 2" xfId="1611"/>
    <cellStyle name="normálne 33 2 4 2 3" xfId="649"/>
    <cellStyle name="normálne 33 2 4 2 3 2" xfId="1747"/>
    <cellStyle name="normálne 33 2 4 2 4" xfId="650"/>
    <cellStyle name="normálne 33 2 4 2 4 2" xfId="1887"/>
    <cellStyle name="normálne 33 2 4 2 5" xfId="651"/>
    <cellStyle name="normálne 33 2 4 2 5 2" xfId="2050"/>
    <cellStyle name="normálne 33 2 4 2 6" xfId="652"/>
    <cellStyle name="normálne 33 2 4 2 6 2" xfId="2207"/>
    <cellStyle name="normálne 33 2 4 2 7" xfId="1435"/>
    <cellStyle name="normálne 33 2 4 3" xfId="653"/>
    <cellStyle name="normálne 33 2 4 3 2" xfId="1538"/>
    <cellStyle name="normálne 33 2 4 4" xfId="654"/>
    <cellStyle name="normálne 33 2 4 4 2" xfId="1675"/>
    <cellStyle name="normálne 33 2 4 5" xfId="655"/>
    <cellStyle name="normálne 33 2 4 5 2" xfId="1816"/>
    <cellStyle name="normálne 33 2 4 6" xfId="656"/>
    <cellStyle name="normálne 33 2 4 6 2" xfId="1978"/>
    <cellStyle name="normálne 33 2 4 7" xfId="657"/>
    <cellStyle name="normálne 33 2 4 7 2" xfId="2173"/>
    <cellStyle name="normálne 33 2 4 8" xfId="1363"/>
    <cellStyle name="normálne 33 2 5" xfId="658"/>
    <cellStyle name="normálne 33 2 5 2" xfId="659"/>
    <cellStyle name="normálne 33 2 5 2 2" xfId="1576"/>
    <cellStyle name="normálne 33 2 5 3" xfId="660"/>
    <cellStyle name="normálne 33 2 5 3 2" xfId="1712"/>
    <cellStyle name="normálne 33 2 5 4" xfId="661"/>
    <cellStyle name="normálne 33 2 5 4 2" xfId="1852"/>
    <cellStyle name="normálne 33 2 5 5" xfId="662"/>
    <cellStyle name="normálne 33 2 5 5 2" xfId="2015"/>
    <cellStyle name="normálne 33 2 5 6" xfId="663"/>
    <cellStyle name="normálne 33 2 5 6 2" xfId="2162"/>
    <cellStyle name="normálne 33 2 5 7" xfId="1400"/>
    <cellStyle name="normálne 33 2 6" xfId="664"/>
    <cellStyle name="normálne 33 2 6 2" xfId="1490"/>
    <cellStyle name="normálne 33 2 7" xfId="665"/>
    <cellStyle name="normálne 33 2 7 2" xfId="1479"/>
    <cellStyle name="normálne 33 2 8" xfId="666"/>
    <cellStyle name="normálne 33 2 8 2" xfId="1781"/>
    <cellStyle name="normálne 33 2 9" xfId="667"/>
    <cellStyle name="normálne 33 2 9 2" xfId="1942"/>
    <cellStyle name="normálne 33 3" xfId="668"/>
    <cellStyle name="normálne 33 3 2" xfId="669"/>
    <cellStyle name="normálne 33 3 2 2" xfId="670"/>
    <cellStyle name="normálne 33 3 2 2 2" xfId="671"/>
    <cellStyle name="normálne 33 3 2 2 2 2" xfId="1616"/>
    <cellStyle name="normálne 33 3 2 2 3" xfId="672"/>
    <cellStyle name="normálne 33 3 2 2 3 2" xfId="1752"/>
    <cellStyle name="normálne 33 3 2 2 4" xfId="673"/>
    <cellStyle name="normálne 33 3 2 2 4 2" xfId="1892"/>
    <cellStyle name="normálne 33 3 2 2 5" xfId="674"/>
    <cellStyle name="normálne 33 3 2 2 5 2" xfId="2055"/>
    <cellStyle name="normálne 33 3 2 2 6" xfId="675"/>
    <cellStyle name="normálne 33 3 2 2 6 2" xfId="2140"/>
    <cellStyle name="normálne 33 3 2 2 7" xfId="1440"/>
    <cellStyle name="normálne 33 3 2 3" xfId="676"/>
    <cellStyle name="normálne 33 3 2 3 2" xfId="1543"/>
    <cellStyle name="normálne 33 3 2 4" xfId="677"/>
    <cellStyle name="normálne 33 3 2 4 2" xfId="1680"/>
    <cellStyle name="normálne 33 3 2 5" xfId="678"/>
    <cellStyle name="normálne 33 3 2 5 2" xfId="1821"/>
    <cellStyle name="normálne 33 3 2 6" xfId="679"/>
    <cellStyle name="normálne 33 3 2 6 2" xfId="1983"/>
    <cellStyle name="normálne 33 3 2 7" xfId="680"/>
    <cellStyle name="normálne 33 3 2 7 2" xfId="2233"/>
    <cellStyle name="normálne 33 3 2 8" xfId="1368"/>
    <cellStyle name="normálne 33 3 3" xfId="681"/>
    <cellStyle name="normálne 33 3 3 2" xfId="682"/>
    <cellStyle name="normálne 33 3 3 2 2" xfId="1581"/>
    <cellStyle name="normálne 33 3 3 3" xfId="683"/>
    <cellStyle name="normálne 33 3 3 3 2" xfId="1717"/>
    <cellStyle name="normálne 33 3 3 4" xfId="684"/>
    <cellStyle name="normálne 33 3 3 4 2" xfId="1857"/>
    <cellStyle name="normálne 33 3 3 5" xfId="685"/>
    <cellStyle name="normálne 33 3 3 5 2" xfId="2020"/>
    <cellStyle name="normálne 33 3 3 6" xfId="686"/>
    <cellStyle name="normálne 33 3 3 6 2" xfId="2149"/>
    <cellStyle name="normálne 33 3 3 7" xfId="1405"/>
    <cellStyle name="normálne 33 3 4" xfId="687"/>
    <cellStyle name="normálne 33 3 4 2" xfId="1497"/>
    <cellStyle name="normálne 33 3 5" xfId="688"/>
    <cellStyle name="normálne 33 3 5 2" xfId="1514"/>
    <cellStyle name="normálne 33 3 6" xfId="689"/>
    <cellStyle name="normálne 33 3 6 2" xfId="1786"/>
    <cellStyle name="normálne 33 3 7" xfId="690"/>
    <cellStyle name="normálne 33 3 7 2" xfId="1946"/>
    <cellStyle name="normálne 33 3 8" xfId="691"/>
    <cellStyle name="normálne 33 3 8 2" xfId="2197"/>
    <cellStyle name="normálne 33 3 9" xfId="1323"/>
    <cellStyle name="normálne 33 4" xfId="692"/>
    <cellStyle name="normálne 33 4 2" xfId="693"/>
    <cellStyle name="normálne 33 4 2 2" xfId="694"/>
    <cellStyle name="normálne 33 4 2 2 2" xfId="695"/>
    <cellStyle name="normálne 33 4 2 2 2 2" xfId="1627"/>
    <cellStyle name="normálne 33 4 2 2 3" xfId="696"/>
    <cellStyle name="normálne 33 4 2 2 3 2" xfId="1763"/>
    <cellStyle name="normálne 33 4 2 2 4" xfId="697"/>
    <cellStyle name="normálne 33 4 2 2 4 2" xfId="1903"/>
    <cellStyle name="normálne 33 4 2 2 5" xfId="698"/>
    <cellStyle name="normálne 33 4 2 2 5 2" xfId="2066"/>
    <cellStyle name="normálne 33 4 2 2 6" xfId="699"/>
    <cellStyle name="normálne 33 4 2 2 6 2" xfId="2184"/>
    <cellStyle name="normálne 33 4 2 2 7" xfId="1451"/>
    <cellStyle name="normálne 33 4 2 3" xfId="700"/>
    <cellStyle name="normálne 33 4 2 3 2" xfId="1554"/>
    <cellStyle name="normálne 33 4 2 4" xfId="701"/>
    <cellStyle name="normálne 33 4 2 4 2" xfId="1691"/>
    <cellStyle name="normálne 33 4 2 5" xfId="702"/>
    <cellStyle name="normálne 33 4 2 5 2" xfId="1832"/>
    <cellStyle name="normálne 33 4 2 6" xfId="703"/>
    <cellStyle name="normálne 33 4 2 6 2" xfId="1994"/>
    <cellStyle name="normálne 33 4 2 7" xfId="704"/>
    <cellStyle name="normálne 33 4 2 7 2" xfId="2113"/>
    <cellStyle name="normálne 33 4 2 8" xfId="1379"/>
    <cellStyle name="normálne 33 4 3" xfId="705"/>
    <cellStyle name="normálne 33 4 3 2" xfId="706"/>
    <cellStyle name="normálne 33 4 3 2 2" xfId="1592"/>
    <cellStyle name="normálne 33 4 3 3" xfId="707"/>
    <cellStyle name="normálne 33 4 3 3 2" xfId="1728"/>
    <cellStyle name="normálne 33 4 3 4" xfId="708"/>
    <cellStyle name="normálne 33 4 3 4 2" xfId="1868"/>
    <cellStyle name="normálne 33 4 3 5" xfId="709"/>
    <cellStyle name="normálne 33 4 3 5 2" xfId="2031"/>
    <cellStyle name="normálne 33 4 3 6" xfId="710"/>
    <cellStyle name="normálne 33 4 3 6 2" xfId="2136"/>
    <cellStyle name="normálne 33 4 3 7" xfId="1416"/>
    <cellStyle name="normálne 33 4 4" xfId="711"/>
    <cellStyle name="normálne 33 4 4 2" xfId="1512"/>
    <cellStyle name="normálne 33 4 5" xfId="712"/>
    <cellStyle name="normálne 33 4 5 2" xfId="1655"/>
    <cellStyle name="normálne 33 4 6" xfId="713"/>
    <cellStyle name="normálne 33 4 6 2" xfId="1797"/>
    <cellStyle name="normálne 33 4 7" xfId="714"/>
    <cellStyle name="normálne 33 4 7 2" xfId="1958"/>
    <cellStyle name="normálne 33 4 8" xfId="715"/>
    <cellStyle name="normálne 33 4 8 2" xfId="1939"/>
    <cellStyle name="normálne 33 4 9" xfId="1338"/>
    <cellStyle name="normálne 33 5" xfId="716"/>
    <cellStyle name="normálne 33 5 2" xfId="717"/>
    <cellStyle name="normálne 33 5 2 2" xfId="718"/>
    <cellStyle name="normálne 33 5 2 2 2" xfId="1605"/>
    <cellStyle name="normálne 33 5 2 3" xfId="719"/>
    <cellStyle name="normálne 33 5 2 3 2" xfId="1741"/>
    <cellStyle name="normálne 33 5 2 4" xfId="720"/>
    <cellStyle name="normálne 33 5 2 4 2" xfId="1881"/>
    <cellStyle name="normálne 33 5 2 5" xfId="721"/>
    <cellStyle name="normálne 33 5 2 5 2" xfId="2044"/>
    <cellStyle name="normálne 33 5 2 6" xfId="722"/>
    <cellStyle name="normálne 33 5 2 6 2" xfId="2195"/>
    <cellStyle name="normálne 33 5 2 7" xfId="1429"/>
    <cellStyle name="normálne 33 5 3" xfId="723"/>
    <cellStyle name="normálne 33 5 3 2" xfId="1532"/>
    <cellStyle name="normálne 33 5 4" xfId="724"/>
    <cellStyle name="normálne 33 5 4 2" xfId="1669"/>
    <cellStyle name="normálne 33 5 5" xfId="725"/>
    <cellStyle name="normálne 33 5 5 2" xfId="1810"/>
    <cellStyle name="normálne 33 5 6" xfId="726"/>
    <cellStyle name="normálne 33 5 6 2" xfId="1972"/>
    <cellStyle name="normálne 33 5 7" xfId="727"/>
    <cellStyle name="normálne 33 5 7 2" xfId="2191"/>
    <cellStyle name="normálne 33 5 8" xfId="1357"/>
    <cellStyle name="normálne 33 6" xfId="728"/>
    <cellStyle name="normálne 33 6 2" xfId="729"/>
    <cellStyle name="normálne 33 6 2 2" xfId="1570"/>
    <cellStyle name="normálne 33 6 3" xfId="730"/>
    <cellStyle name="normálne 33 6 3 2" xfId="1706"/>
    <cellStyle name="normálne 33 6 4" xfId="731"/>
    <cellStyle name="normálne 33 6 4 2" xfId="1846"/>
    <cellStyle name="normálne 33 6 5" xfId="732"/>
    <cellStyle name="normálne 33 6 5 2" xfId="2009"/>
    <cellStyle name="normálne 33 6 6" xfId="733"/>
    <cellStyle name="normálne 33 6 6 2" xfId="2147"/>
    <cellStyle name="normálne 33 6 7" xfId="1394"/>
    <cellStyle name="normálne 33 7" xfId="734"/>
    <cellStyle name="normálne 33 7 2" xfId="1475"/>
    <cellStyle name="normálne 33 8" xfId="735"/>
    <cellStyle name="normálne 33 8 2" xfId="1522"/>
    <cellStyle name="normálne 33 9" xfId="736"/>
    <cellStyle name="normálne 33 9 2" xfId="1777"/>
    <cellStyle name="normálne 34" xfId="737"/>
    <cellStyle name="normálne 34 2" xfId="1933"/>
    <cellStyle name="normálne 35" xfId="738"/>
    <cellStyle name="normálne 35 2" xfId="739"/>
    <cellStyle name="normálne 35 2 2" xfId="2597"/>
    <cellStyle name="normálne 35 2 2 2" xfId="2698"/>
    <cellStyle name="normálne 35 2 3" xfId="2521"/>
    <cellStyle name="normálne 35 2 3 2" xfId="2699"/>
    <cellStyle name="normálne 35 2 4" xfId="2697"/>
    <cellStyle name="normálne 35 3" xfId="2581"/>
    <cellStyle name="normálne 35 3 2" xfId="2700"/>
    <cellStyle name="normálne 35 4" xfId="2427"/>
    <cellStyle name="normálne 35 4 2" xfId="2701"/>
    <cellStyle name="normálne 35 5" xfId="2696"/>
    <cellStyle name="normálne 36" xfId="740"/>
    <cellStyle name="normálne 36 2" xfId="2425"/>
    <cellStyle name="normálne 37" xfId="741"/>
    <cellStyle name="normálne 37 2" xfId="2328"/>
    <cellStyle name="normálne 38" xfId="742"/>
    <cellStyle name="normálne 38 2" xfId="2327"/>
    <cellStyle name="normálne 39" xfId="743"/>
    <cellStyle name="normálne 39 2" xfId="2334"/>
    <cellStyle name="normálne 4" xfId="11"/>
    <cellStyle name="normálne 4 10" xfId="744"/>
    <cellStyle name="normálne 4 10 2" xfId="745"/>
    <cellStyle name="normálne 4 10 2 2" xfId="2246"/>
    <cellStyle name="normálne 4 10 3" xfId="746"/>
    <cellStyle name="normálne 4 10 3 2" xfId="2313"/>
    <cellStyle name="normálne 4 10 4" xfId="1924"/>
    <cellStyle name="normálne 4 11" xfId="747"/>
    <cellStyle name="normálne 4 11 2" xfId="2252"/>
    <cellStyle name="normálne 4 12" xfId="748"/>
    <cellStyle name="normálne 4 12 2" xfId="2296"/>
    <cellStyle name="normálne 4 13" xfId="749"/>
    <cellStyle name="normálne 4 13 2" xfId="2286"/>
    <cellStyle name="normálne 4 14" xfId="750"/>
    <cellStyle name="normálne 4 14 2" xfId="2280"/>
    <cellStyle name="normálne 4 15" xfId="751"/>
    <cellStyle name="normálne 4 15 2" xfId="2258"/>
    <cellStyle name="normálne 4 16" xfId="752"/>
    <cellStyle name="normálne 4 16 2" xfId="2273"/>
    <cellStyle name="normálne 4 17" xfId="753"/>
    <cellStyle name="normálne 4 17 2" xfId="2276"/>
    <cellStyle name="normálne 4 18" xfId="754"/>
    <cellStyle name="normálne 4 18 2" xfId="2287"/>
    <cellStyle name="normálne 4 19" xfId="755"/>
    <cellStyle name="normálne 4 19 2" xfId="2081"/>
    <cellStyle name="normálne 4 2" xfId="28"/>
    <cellStyle name="normálne 4 2 10" xfId="756"/>
    <cellStyle name="normálne 4 2 10 2" xfId="2228"/>
    <cellStyle name="normálne 4 2 11" xfId="1319"/>
    <cellStyle name="normálne 4 2 2" xfId="757"/>
    <cellStyle name="normálne 4 2 2 2" xfId="758"/>
    <cellStyle name="normálne 4 2 2 2 2" xfId="759"/>
    <cellStyle name="normálne 4 2 2 2 2 2" xfId="760"/>
    <cellStyle name="normálne 4 2 2 2 2 2 2" xfId="1625"/>
    <cellStyle name="normálne 4 2 2 2 2 3" xfId="761"/>
    <cellStyle name="normálne 4 2 2 2 2 3 2" xfId="1761"/>
    <cellStyle name="normálne 4 2 2 2 2 4" xfId="762"/>
    <cellStyle name="normálne 4 2 2 2 2 4 2" xfId="1901"/>
    <cellStyle name="normálne 4 2 2 2 2 5" xfId="763"/>
    <cellStyle name="normálne 4 2 2 2 2 5 2" xfId="2064"/>
    <cellStyle name="normálne 4 2 2 2 2 6" xfId="764"/>
    <cellStyle name="normálne 4 2 2 2 2 6 2" xfId="2112"/>
    <cellStyle name="normálne 4 2 2 2 2 7" xfId="1449"/>
    <cellStyle name="normálne 4 2 2 2 3" xfId="765"/>
    <cellStyle name="normálne 4 2 2 2 3 2" xfId="1552"/>
    <cellStyle name="normálne 4 2 2 2 4" xfId="766"/>
    <cellStyle name="normálne 4 2 2 2 4 2" xfId="1689"/>
    <cellStyle name="normálne 4 2 2 2 5" xfId="767"/>
    <cellStyle name="normálne 4 2 2 2 5 2" xfId="1830"/>
    <cellStyle name="normálne 4 2 2 2 6" xfId="768"/>
    <cellStyle name="normálne 4 2 2 2 6 2" xfId="1992"/>
    <cellStyle name="normálne 4 2 2 2 7" xfId="769"/>
    <cellStyle name="normálne 4 2 2 2 7 2" xfId="2206"/>
    <cellStyle name="normálne 4 2 2 2 8" xfId="1377"/>
    <cellStyle name="normálne 4 2 2 3" xfId="770"/>
    <cellStyle name="normálne 4 2 2 3 2" xfId="771"/>
    <cellStyle name="normálne 4 2 2 3 2 2" xfId="1590"/>
    <cellStyle name="normálne 4 2 2 3 3" xfId="772"/>
    <cellStyle name="normálne 4 2 2 3 3 2" xfId="1726"/>
    <cellStyle name="normálne 4 2 2 3 4" xfId="773"/>
    <cellStyle name="normálne 4 2 2 3 4 2" xfId="1866"/>
    <cellStyle name="normálne 4 2 2 3 5" xfId="774"/>
    <cellStyle name="normálne 4 2 2 3 5 2" xfId="2029"/>
    <cellStyle name="normálne 4 2 2 3 6" xfId="775"/>
    <cellStyle name="normálne 4 2 2 3 6 2" xfId="2227"/>
    <cellStyle name="normálne 4 2 2 3 7" xfId="1414"/>
    <cellStyle name="normálne 4 2 2 4" xfId="776"/>
    <cellStyle name="normálne 4 2 2 4 2" xfId="1506"/>
    <cellStyle name="normálne 4 2 2 5" xfId="777"/>
    <cellStyle name="normálne 4 2 2 5 2" xfId="1650"/>
    <cellStyle name="normálne 4 2 2 6" xfId="778"/>
    <cellStyle name="normálne 4 2 2 6 2" xfId="1795"/>
    <cellStyle name="normálne 4 2 2 7" xfId="779"/>
    <cellStyle name="normálne 4 2 2 7 2" xfId="1954"/>
    <cellStyle name="normálne 4 2 2 8" xfId="780"/>
    <cellStyle name="normálne 4 2 2 8 2" xfId="2116"/>
    <cellStyle name="normálne 4 2 2 9" xfId="1332"/>
    <cellStyle name="normálne 4 2 3" xfId="781"/>
    <cellStyle name="normálne 4 2 3 2" xfId="782"/>
    <cellStyle name="normálne 4 2 3 2 2" xfId="783"/>
    <cellStyle name="normálne 4 2 3 2 2 2" xfId="784"/>
    <cellStyle name="normálne 4 2 3 2 2 2 2" xfId="1636"/>
    <cellStyle name="normálne 4 2 3 2 2 3" xfId="785"/>
    <cellStyle name="normálne 4 2 3 2 2 3 2" xfId="1772"/>
    <cellStyle name="normálne 4 2 3 2 2 4" xfId="786"/>
    <cellStyle name="normálne 4 2 3 2 2 4 2" xfId="1912"/>
    <cellStyle name="normálne 4 2 3 2 2 5" xfId="787"/>
    <cellStyle name="normálne 4 2 3 2 2 5 2" xfId="2075"/>
    <cellStyle name="normálne 4 2 3 2 2 6" xfId="788"/>
    <cellStyle name="normálne 4 2 3 2 2 6 2" xfId="2165"/>
    <cellStyle name="normálne 4 2 3 2 2 7" xfId="1460"/>
    <cellStyle name="normálne 4 2 3 2 3" xfId="789"/>
    <cellStyle name="normálne 4 2 3 2 3 2" xfId="1563"/>
    <cellStyle name="normálne 4 2 3 2 4" xfId="790"/>
    <cellStyle name="normálne 4 2 3 2 4 2" xfId="1700"/>
    <cellStyle name="normálne 4 2 3 2 5" xfId="791"/>
    <cellStyle name="normálne 4 2 3 2 5 2" xfId="1841"/>
    <cellStyle name="normálne 4 2 3 2 6" xfId="792"/>
    <cellStyle name="normálne 4 2 3 2 6 2" xfId="2003"/>
    <cellStyle name="normálne 4 2 3 2 7" xfId="793"/>
    <cellStyle name="normálne 4 2 3 2 7 2" xfId="2135"/>
    <cellStyle name="normálne 4 2 3 2 8" xfId="1388"/>
    <cellStyle name="normálne 4 2 3 3" xfId="794"/>
    <cellStyle name="normálne 4 2 3 3 2" xfId="795"/>
    <cellStyle name="normálne 4 2 3 3 2 2" xfId="1601"/>
    <cellStyle name="normálne 4 2 3 3 3" xfId="796"/>
    <cellStyle name="normálne 4 2 3 3 3 2" xfId="1737"/>
    <cellStyle name="normálne 4 2 3 3 4" xfId="797"/>
    <cellStyle name="normálne 4 2 3 3 4 2" xfId="1877"/>
    <cellStyle name="normálne 4 2 3 3 5" xfId="798"/>
    <cellStyle name="normálne 4 2 3 3 5 2" xfId="2040"/>
    <cellStyle name="normálne 4 2 3 3 6" xfId="799"/>
    <cellStyle name="normálne 4 2 3 3 6 2" xfId="2118"/>
    <cellStyle name="normálne 4 2 3 3 7" xfId="1425"/>
    <cellStyle name="normálne 4 2 3 4" xfId="800"/>
    <cellStyle name="normálne 4 2 3 4 2" xfId="1527"/>
    <cellStyle name="normálne 4 2 3 5" xfId="801"/>
    <cellStyle name="normálne 4 2 3 5 2" xfId="1664"/>
    <cellStyle name="normálne 4 2 3 6" xfId="802"/>
    <cellStyle name="normálne 4 2 3 6 2" xfId="1806"/>
    <cellStyle name="normálne 4 2 3 7" xfId="803"/>
    <cellStyle name="normálne 4 2 3 7 2" xfId="1968"/>
    <cellStyle name="normálne 4 2 3 8" xfId="804"/>
    <cellStyle name="normálne 4 2 3 8 2" xfId="2224"/>
    <cellStyle name="normálne 4 2 3 9" xfId="1352"/>
    <cellStyle name="normálne 4 2 4" xfId="805"/>
    <cellStyle name="normálne 4 2 4 2" xfId="806"/>
    <cellStyle name="normálne 4 2 4 2 2" xfId="807"/>
    <cellStyle name="normálne 4 2 4 2 2 2" xfId="1614"/>
    <cellStyle name="normálne 4 2 4 2 3" xfId="808"/>
    <cellStyle name="normálne 4 2 4 2 3 2" xfId="1750"/>
    <cellStyle name="normálne 4 2 4 2 4" xfId="809"/>
    <cellStyle name="normálne 4 2 4 2 4 2" xfId="1890"/>
    <cellStyle name="normálne 4 2 4 2 5" xfId="810"/>
    <cellStyle name="normálne 4 2 4 2 5 2" xfId="2053"/>
    <cellStyle name="normálne 4 2 4 2 6" xfId="811"/>
    <cellStyle name="normálne 4 2 4 2 6 2" xfId="2232"/>
    <cellStyle name="normálne 4 2 4 2 7" xfId="1438"/>
    <cellStyle name="normálne 4 2 4 3" xfId="812"/>
    <cellStyle name="normálne 4 2 4 3 2" xfId="1541"/>
    <cellStyle name="normálne 4 2 4 4" xfId="813"/>
    <cellStyle name="normálne 4 2 4 4 2" xfId="1678"/>
    <cellStyle name="normálne 4 2 4 5" xfId="814"/>
    <cellStyle name="normálne 4 2 4 5 2" xfId="1819"/>
    <cellStyle name="normálne 4 2 4 6" xfId="815"/>
    <cellStyle name="normálne 4 2 4 6 2" xfId="1981"/>
    <cellStyle name="normálne 4 2 4 7" xfId="816"/>
    <cellStyle name="normálne 4 2 4 7 2" xfId="2160"/>
    <cellStyle name="normálne 4 2 4 8" xfId="1366"/>
    <cellStyle name="normálne 4 2 5" xfId="817"/>
    <cellStyle name="normálne 4 2 5 2" xfId="818"/>
    <cellStyle name="normálne 4 2 5 2 2" xfId="1579"/>
    <cellStyle name="normálne 4 2 5 3" xfId="819"/>
    <cellStyle name="normálne 4 2 5 3 2" xfId="1715"/>
    <cellStyle name="normálne 4 2 5 4" xfId="820"/>
    <cellStyle name="normálne 4 2 5 4 2" xfId="1855"/>
    <cellStyle name="normálne 4 2 5 5" xfId="821"/>
    <cellStyle name="normálne 4 2 5 5 2" xfId="2018"/>
    <cellStyle name="normálne 4 2 5 6" xfId="822"/>
    <cellStyle name="normálne 4 2 5 6 2" xfId="2189"/>
    <cellStyle name="normálne 4 2 5 7" xfId="1403"/>
    <cellStyle name="normálne 4 2 6" xfId="823"/>
    <cellStyle name="normálne 4 2 6 2" xfId="1493"/>
    <cellStyle name="normálne 4 2 7" xfId="824"/>
    <cellStyle name="normálne 4 2 7 2" xfId="1531"/>
    <cellStyle name="normálne 4 2 8" xfId="825"/>
    <cellStyle name="normálne 4 2 8 2" xfId="1784"/>
    <cellStyle name="normálne 4 2 9" xfId="826"/>
    <cellStyle name="normálne 4 2 9 2" xfId="1937"/>
    <cellStyle name="normálne 4 20" xfId="827"/>
    <cellStyle name="normálne 4 20 2" xfId="2325"/>
    <cellStyle name="normálne 4 21" xfId="828"/>
    <cellStyle name="normálne 4 21 2" xfId="2330"/>
    <cellStyle name="normálne 4 22" xfId="829"/>
    <cellStyle name="normálne 4 22 2" xfId="2336"/>
    <cellStyle name="normálne 4 23" xfId="830"/>
    <cellStyle name="normálne 4 23 2" xfId="2342"/>
    <cellStyle name="normálne 4 24" xfId="831"/>
    <cellStyle name="normálne 4 24 2" xfId="2348"/>
    <cellStyle name="normálne 4 25" xfId="832"/>
    <cellStyle name="normálne 4 25 2" xfId="2354"/>
    <cellStyle name="normálne 4 26" xfId="833"/>
    <cellStyle name="normálne 4 26 2" xfId="2359"/>
    <cellStyle name="normálne 4 27" xfId="834"/>
    <cellStyle name="normálne 4 27 2" xfId="2364"/>
    <cellStyle name="normálne 4 28" xfId="835"/>
    <cellStyle name="normálne 4 28 2" xfId="2369"/>
    <cellStyle name="normálne 4 29" xfId="836"/>
    <cellStyle name="normálne 4 29 2" xfId="2374"/>
    <cellStyle name="normálne 4 3" xfId="29"/>
    <cellStyle name="normálne 4 3 2" xfId="837"/>
    <cellStyle name="normálne 4 3 2 2" xfId="838"/>
    <cellStyle name="normálne 4 3 2 2 2" xfId="839"/>
    <cellStyle name="normálne 4 3 2 2 2 2" xfId="1619"/>
    <cellStyle name="normálne 4 3 2 2 3" xfId="840"/>
    <cellStyle name="normálne 4 3 2 2 3 2" xfId="1755"/>
    <cellStyle name="normálne 4 3 2 2 4" xfId="841"/>
    <cellStyle name="normálne 4 3 2 2 4 2" xfId="1895"/>
    <cellStyle name="normálne 4 3 2 2 5" xfId="842"/>
    <cellStyle name="normálne 4 3 2 2 5 2" xfId="2058"/>
    <cellStyle name="normálne 4 3 2 2 6" xfId="843"/>
    <cellStyle name="normálne 4 3 2 2 6 2" xfId="2091"/>
    <cellStyle name="normálne 4 3 2 2 7" xfId="1443"/>
    <cellStyle name="normálne 4 3 2 3" xfId="844"/>
    <cellStyle name="normálne 4 3 2 3 2" xfId="1546"/>
    <cellStyle name="normálne 4 3 2 4" xfId="845"/>
    <cellStyle name="normálne 4 3 2 4 2" xfId="1683"/>
    <cellStyle name="normálne 4 3 2 5" xfId="846"/>
    <cellStyle name="normálne 4 3 2 5 2" xfId="1824"/>
    <cellStyle name="normálne 4 3 2 6" xfId="847"/>
    <cellStyle name="normálne 4 3 2 6 2" xfId="1986"/>
    <cellStyle name="normálne 4 3 2 7" xfId="848"/>
    <cellStyle name="normálne 4 3 2 7 2" xfId="2194"/>
    <cellStyle name="normálne 4 3 2 8" xfId="1371"/>
    <cellStyle name="normálne 4 3 3" xfId="849"/>
    <cellStyle name="normálne 4 3 3 2" xfId="850"/>
    <cellStyle name="normálne 4 3 3 2 2" xfId="1584"/>
    <cellStyle name="normálne 4 3 3 3" xfId="851"/>
    <cellStyle name="normálne 4 3 3 3 2" xfId="1720"/>
    <cellStyle name="normálne 4 3 3 4" xfId="852"/>
    <cellStyle name="normálne 4 3 3 4 2" xfId="1860"/>
    <cellStyle name="normálne 4 3 3 5" xfId="853"/>
    <cellStyle name="normálne 4 3 3 5 2" xfId="2023"/>
    <cellStyle name="normálne 4 3 3 6" xfId="854"/>
    <cellStyle name="normálne 4 3 3 6 2" xfId="2215"/>
    <cellStyle name="normálne 4 3 3 7" xfId="1408"/>
    <cellStyle name="normálne 4 3 4" xfId="855"/>
    <cellStyle name="normálne 4 3 4 2" xfId="1500"/>
    <cellStyle name="normálne 4 3 5" xfId="856"/>
    <cellStyle name="normálne 4 3 5 2" xfId="1515"/>
    <cellStyle name="normálne 4 3 6" xfId="857"/>
    <cellStyle name="normálne 4 3 6 2" xfId="1789"/>
    <cellStyle name="normálne 4 3 7" xfId="858"/>
    <cellStyle name="normálne 4 3 7 2" xfId="1949"/>
    <cellStyle name="normálne 4 3 8" xfId="859"/>
    <cellStyle name="normálne 4 3 8 2" xfId="2220"/>
    <cellStyle name="normálne 4 3 9" xfId="1326"/>
    <cellStyle name="normálne 4 30" xfId="1309"/>
    <cellStyle name="normálne 4 4" xfId="30"/>
    <cellStyle name="normálne 4 4 2" xfId="860"/>
    <cellStyle name="normálne 4 4 2 2" xfId="861"/>
    <cellStyle name="normálne 4 4 2 2 2" xfId="862"/>
    <cellStyle name="normálne 4 4 2 2 2 2" xfId="1630"/>
    <cellStyle name="normálne 4 4 2 2 3" xfId="863"/>
    <cellStyle name="normálne 4 4 2 2 3 2" xfId="1766"/>
    <cellStyle name="normálne 4 4 2 2 4" xfId="864"/>
    <cellStyle name="normálne 4 4 2 2 4 2" xfId="1906"/>
    <cellStyle name="normálne 4 4 2 2 5" xfId="865"/>
    <cellStyle name="normálne 4 4 2 2 5 2" xfId="2069"/>
    <cellStyle name="normálne 4 4 2 2 6" xfId="866"/>
    <cellStyle name="normálne 4 4 2 2 6 2" xfId="2154"/>
    <cellStyle name="normálne 4 4 2 2 7" xfId="1454"/>
    <cellStyle name="normálne 4 4 2 3" xfId="867"/>
    <cellStyle name="normálne 4 4 2 3 2" xfId="1557"/>
    <cellStyle name="normálne 4 4 2 4" xfId="868"/>
    <cellStyle name="normálne 4 4 2 4 2" xfId="1694"/>
    <cellStyle name="normálne 4 4 2 5" xfId="869"/>
    <cellStyle name="normálne 4 4 2 5 2" xfId="1835"/>
    <cellStyle name="normálne 4 4 2 6" xfId="870"/>
    <cellStyle name="normálne 4 4 2 6 2" xfId="1997"/>
    <cellStyle name="normálne 4 4 2 7" xfId="871"/>
    <cellStyle name="normálne 4 4 2 7 2" xfId="2139"/>
    <cellStyle name="normálne 4 4 2 8" xfId="1382"/>
    <cellStyle name="normálne 4 4 3" xfId="872"/>
    <cellStyle name="normálne 4 4 3 2" xfId="873"/>
    <cellStyle name="normálne 4 4 3 2 2" xfId="1595"/>
    <cellStyle name="normálne 4 4 3 3" xfId="874"/>
    <cellStyle name="normálne 4 4 3 3 2" xfId="1731"/>
    <cellStyle name="normálne 4 4 3 4" xfId="875"/>
    <cellStyle name="normálne 4 4 3 4 2" xfId="1871"/>
    <cellStyle name="normálne 4 4 3 5" xfId="876"/>
    <cellStyle name="normálne 4 4 3 5 2" xfId="2034"/>
    <cellStyle name="normálne 4 4 3 6" xfId="877"/>
    <cellStyle name="normálne 4 4 3 6 2" xfId="2101"/>
    <cellStyle name="normálne 4 4 3 7" xfId="1419"/>
    <cellStyle name="normálne 4 4 4" xfId="878"/>
    <cellStyle name="normálne 4 4 4 2" xfId="1517"/>
    <cellStyle name="normálne 4 4 5" xfId="879"/>
    <cellStyle name="normálne 4 4 5 2" xfId="1658"/>
    <cellStyle name="normálne 4 4 6" xfId="880"/>
    <cellStyle name="normálne 4 4 6 2" xfId="1800"/>
    <cellStyle name="normálne 4 4 7" xfId="881"/>
    <cellStyle name="normálne 4 4 7 2" xfId="1961"/>
    <cellStyle name="normálne 4 4 8" xfId="882"/>
    <cellStyle name="normálne 4 4 8 2" xfId="2124"/>
    <cellStyle name="normálne 4 4 9" xfId="1344"/>
    <cellStyle name="normálne 4 5" xfId="46"/>
    <cellStyle name="normálne 4 5 2" xfId="883"/>
    <cellStyle name="normálne 4 5 2 2" xfId="884"/>
    <cellStyle name="normálne 4 5 2 2 2" xfId="1608"/>
    <cellStyle name="normálne 4 5 2 3" xfId="885"/>
    <cellStyle name="normálne 4 5 2 3 2" xfId="1744"/>
    <cellStyle name="normálne 4 5 2 4" xfId="886"/>
    <cellStyle name="normálne 4 5 2 4 2" xfId="1884"/>
    <cellStyle name="normálne 4 5 2 5" xfId="887"/>
    <cellStyle name="normálne 4 5 2 5 2" xfId="2047"/>
    <cellStyle name="normálne 4 5 2 6" xfId="888"/>
    <cellStyle name="normálne 4 5 2 6 2" xfId="2218"/>
    <cellStyle name="normálne 4 5 2 7" xfId="1432"/>
    <cellStyle name="normálne 4 5 3" xfId="889"/>
    <cellStyle name="normálne 4 5 3 2" xfId="1535"/>
    <cellStyle name="normálne 4 5 4" xfId="890"/>
    <cellStyle name="normálne 4 5 4 2" xfId="1672"/>
    <cellStyle name="normálne 4 5 5" xfId="891"/>
    <cellStyle name="normálne 4 5 5 2" xfId="1813"/>
    <cellStyle name="normálne 4 5 6" xfId="892"/>
    <cellStyle name="normálne 4 5 6 2" xfId="1975"/>
    <cellStyle name="normálne 4 5 7" xfId="893"/>
    <cellStyle name="normálne 4 5 7 2" xfId="2085"/>
    <cellStyle name="normálne 4 5 8" xfId="1360"/>
    <cellStyle name="normálne 4 6" xfId="894"/>
    <cellStyle name="normálne 4 6 2" xfId="895"/>
    <cellStyle name="normálne 4 6 2 2" xfId="1573"/>
    <cellStyle name="normálne 4 6 3" xfId="896"/>
    <cellStyle name="normálne 4 6 3 2" xfId="1709"/>
    <cellStyle name="normálne 4 6 4" xfId="897"/>
    <cellStyle name="normálne 4 6 4 2" xfId="1849"/>
    <cellStyle name="normálne 4 6 5" xfId="898"/>
    <cellStyle name="normálne 4 6 5 2" xfId="2012"/>
    <cellStyle name="normálne 4 6 6" xfId="899"/>
    <cellStyle name="normálne 4 6 6 2" xfId="2176"/>
    <cellStyle name="normálne 4 6 7" xfId="1397"/>
    <cellStyle name="normálne 4 7" xfId="900"/>
    <cellStyle name="normálne 4 7 2" xfId="1483"/>
    <cellStyle name="normálne 4 8" xfId="901"/>
    <cellStyle name="normálne 4 8 2" xfId="1486"/>
    <cellStyle name="normálne 4 9" xfId="902"/>
    <cellStyle name="normálne 4 9 2" xfId="1653"/>
    <cellStyle name="normálne 40" xfId="903"/>
    <cellStyle name="normálne 40 2" xfId="2340"/>
    <cellStyle name="normálne 41" xfId="904"/>
    <cellStyle name="normálne 41 2" xfId="2346"/>
    <cellStyle name="normálne 42" xfId="905"/>
    <cellStyle name="normálne 42 2" xfId="2352"/>
    <cellStyle name="normálne 43" xfId="906"/>
    <cellStyle name="normálne 43 2" xfId="2426"/>
    <cellStyle name="normálne 44" xfId="907"/>
    <cellStyle name="normálne 44 2" xfId="2645"/>
    <cellStyle name="normálne 44 2 2" xfId="2783"/>
    <cellStyle name="normálne 44 2 2 2" xfId="2824"/>
    <cellStyle name="normálne 44 2 2 2 2" xfId="2881"/>
    <cellStyle name="normálne 44 2 2 2 2 2" xfId="2970"/>
    <cellStyle name="normálne 44 2 2 2 2 2 2" xfId="3154"/>
    <cellStyle name="normálne 44 2 2 2 2 2 2 2" xfId="3572"/>
    <cellStyle name="normálne 44 2 2 2 2 2 3" xfId="3393"/>
    <cellStyle name="normálne 44 2 2 2 2 3" xfId="3068"/>
    <cellStyle name="normálne 44 2 2 2 2 3 2" xfId="3486"/>
    <cellStyle name="normálne 44 2 2 2 2 4" xfId="3307"/>
    <cellStyle name="normálne 44 2 2 2 3" xfId="2928"/>
    <cellStyle name="normálne 44 2 2 2 3 2" xfId="3112"/>
    <cellStyle name="normálne 44 2 2 2 3 2 2" xfId="3530"/>
    <cellStyle name="normálne 44 2 2 2 3 3" xfId="3351"/>
    <cellStyle name="normálne 44 2 2 2 4" xfId="3026"/>
    <cellStyle name="normálne 44 2 2 2 4 2" xfId="3444"/>
    <cellStyle name="normálne 44 2 2 2 5" xfId="3265"/>
    <cellStyle name="normálne 44 2 2 3" xfId="2862"/>
    <cellStyle name="normálne 44 2 2 3 2" xfId="2951"/>
    <cellStyle name="normálne 44 2 2 3 2 2" xfId="3135"/>
    <cellStyle name="normálne 44 2 2 3 2 2 2" xfId="3553"/>
    <cellStyle name="normálne 44 2 2 3 2 3" xfId="3374"/>
    <cellStyle name="normálne 44 2 2 3 3" xfId="3049"/>
    <cellStyle name="normálne 44 2 2 3 3 2" xfId="3467"/>
    <cellStyle name="normálne 44 2 2 3 4" xfId="3288"/>
    <cellStyle name="normálne 44 2 2 4" xfId="2909"/>
    <cellStyle name="normálne 44 2 2 4 2" xfId="3093"/>
    <cellStyle name="normálne 44 2 2 4 2 2" xfId="3511"/>
    <cellStyle name="normálne 44 2 2 4 3" xfId="3332"/>
    <cellStyle name="normálne 44 2 2 5" xfId="3007"/>
    <cellStyle name="normálne 44 2 2 5 2" xfId="3425"/>
    <cellStyle name="normálne 44 2 2 6" xfId="3246"/>
    <cellStyle name="normálne 44 2 3" xfId="2815"/>
    <cellStyle name="normálne 44 2 3 2" xfId="2872"/>
    <cellStyle name="normálne 44 2 3 2 2" xfId="2961"/>
    <cellStyle name="normálne 44 2 3 2 2 2" xfId="3145"/>
    <cellStyle name="normálne 44 2 3 2 2 2 2" xfId="3563"/>
    <cellStyle name="normálne 44 2 3 2 2 3" xfId="3384"/>
    <cellStyle name="normálne 44 2 3 2 3" xfId="3059"/>
    <cellStyle name="normálne 44 2 3 2 3 2" xfId="3477"/>
    <cellStyle name="normálne 44 2 3 2 4" xfId="3298"/>
    <cellStyle name="normálne 44 2 3 3" xfId="2919"/>
    <cellStyle name="normálne 44 2 3 3 2" xfId="3103"/>
    <cellStyle name="normálne 44 2 3 3 2 2" xfId="3521"/>
    <cellStyle name="normálne 44 2 3 3 3" xfId="3342"/>
    <cellStyle name="normálne 44 2 3 4" xfId="3017"/>
    <cellStyle name="normálne 44 2 3 4 2" xfId="3435"/>
    <cellStyle name="normálne 44 2 3 5" xfId="3256"/>
    <cellStyle name="normálne 44 2 4" xfId="2853"/>
    <cellStyle name="normálne 44 2 4 2" xfId="2942"/>
    <cellStyle name="normálne 44 2 4 2 2" xfId="3126"/>
    <cellStyle name="normálne 44 2 4 2 2 2" xfId="3544"/>
    <cellStyle name="normálne 44 2 4 2 3" xfId="3365"/>
    <cellStyle name="normálne 44 2 4 3" xfId="3040"/>
    <cellStyle name="normálne 44 2 4 3 2" xfId="3458"/>
    <cellStyle name="normálne 44 2 4 4" xfId="3279"/>
    <cellStyle name="normálne 44 2 5" xfId="2900"/>
    <cellStyle name="normálne 44 2 5 2" xfId="3084"/>
    <cellStyle name="normálne 44 2 5 2 2" xfId="3502"/>
    <cellStyle name="normálne 44 2 5 3" xfId="3323"/>
    <cellStyle name="normálne 44 2 6" xfId="2998"/>
    <cellStyle name="normálne 44 2 6 2" xfId="3416"/>
    <cellStyle name="normálne 44 2 7" xfId="3237"/>
    <cellStyle name="normálne 44 3" xfId="2430"/>
    <cellStyle name="normálne 44 3 2" xfId="2778"/>
    <cellStyle name="normálne 44 3 2 2" xfId="2821"/>
    <cellStyle name="normálne 44 3 2 2 2" xfId="2878"/>
    <cellStyle name="normálne 44 3 2 2 2 2" xfId="2967"/>
    <cellStyle name="normálne 44 3 2 2 2 2 2" xfId="3151"/>
    <cellStyle name="normálne 44 3 2 2 2 2 2 2" xfId="3569"/>
    <cellStyle name="normálne 44 3 2 2 2 2 3" xfId="3390"/>
    <cellStyle name="normálne 44 3 2 2 2 3" xfId="3065"/>
    <cellStyle name="normálne 44 3 2 2 2 3 2" xfId="3483"/>
    <cellStyle name="normálne 44 3 2 2 2 4" xfId="3304"/>
    <cellStyle name="normálne 44 3 2 2 3" xfId="2925"/>
    <cellStyle name="normálne 44 3 2 2 3 2" xfId="3109"/>
    <cellStyle name="normálne 44 3 2 2 3 2 2" xfId="3527"/>
    <cellStyle name="normálne 44 3 2 2 3 3" xfId="3348"/>
    <cellStyle name="normálne 44 3 2 2 4" xfId="3023"/>
    <cellStyle name="normálne 44 3 2 2 4 2" xfId="3441"/>
    <cellStyle name="normálne 44 3 2 2 5" xfId="3262"/>
    <cellStyle name="normálne 44 3 2 3" xfId="2859"/>
    <cellStyle name="normálne 44 3 2 3 2" xfId="2948"/>
    <cellStyle name="normálne 44 3 2 3 2 2" xfId="3132"/>
    <cellStyle name="normálne 44 3 2 3 2 2 2" xfId="3550"/>
    <cellStyle name="normálne 44 3 2 3 2 3" xfId="3371"/>
    <cellStyle name="normálne 44 3 2 3 3" xfId="3046"/>
    <cellStyle name="normálne 44 3 2 3 3 2" xfId="3464"/>
    <cellStyle name="normálne 44 3 2 3 4" xfId="3285"/>
    <cellStyle name="normálne 44 3 2 4" xfId="2906"/>
    <cellStyle name="normálne 44 3 2 4 2" xfId="3090"/>
    <cellStyle name="normálne 44 3 2 4 2 2" xfId="3508"/>
    <cellStyle name="normálne 44 3 2 4 3" xfId="3329"/>
    <cellStyle name="normálne 44 3 2 5" xfId="3004"/>
    <cellStyle name="normálne 44 3 2 5 2" xfId="3422"/>
    <cellStyle name="normálne 44 3 2 6" xfId="3243"/>
    <cellStyle name="normálne 44 3 3" xfId="2812"/>
    <cellStyle name="normálne 44 3 3 2" xfId="2869"/>
    <cellStyle name="normálne 44 3 3 2 2" xfId="2958"/>
    <cellStyle name="normálne 44 3 3 2 2 2" xfId="3142"/>
    <cellStyle name="normálne 44 3 3 2 2 2 2" xfId="3560"/>
    <cellStyle name="normálne 44 3 3 2 2 3" xfId="3381"/>
    <cellStyle name="normálne 44 3 3 2 3" xfId="3056"/>
    <cellStyle name="normálne 44 3 3 2 3 2" xfId="3474"/>
    <cellStyle name="normálne 44 3 3 2 4" xfId="3295"/>
    <cellStyle name="normálne 44 3 3 3" xfId="2916"/>
    <cellStyle name="normálne 44 3 3 3 2" xfId="3100"/>
    <cellStyle name="normálne 44 3 3 3 2 2" xfId="3518"/>
    <cellStyle name="normálne 44 3 3 3 3" xfId="3339"/>
    <cellStyle name="normálne 44 3 3 4" xfId="3014"/>
    <cellStyle name="normálne 44 3 3 4 2" xfId="3432"/>
    <cellStyle name="normálne 44 3 3 5" xfId="3253"/>
    <cellStyle name="normálne 44 3 4" xfId="2850"/>
    <cellStyle name="normálne 44 3 4 2" xfId="2939"/>
    <cellStyle name="normálne 44 3 4 2 2" xfId="3123"/>
    <cellStyle name="normálne 44 3 4 2 2 2" xfId="3541"/>
    <cellStyle name="normálne 44 3 4 2 3" xfId="3362"/>
    <cellStyle name="normálne 44 3 4 3" xfId="3037"/>
    <cellStyle name="normálne 44 3 4 3 2" xfId="3455"/>
    <cellStyle name="normálne 44 3 4 4" xfId="3276"/>
    <cellStyle name="normálne 44 3 5" xfId="2897"/>
    <cellStyle name="normálne 44 3 5 2" xfId="3081"/>
    <cellStyle name="normálne 44 3 5 2 2" xfId="3499"/>
    <cellStyle name="normálne 44 3 5 3" xfId="3320"/>
    <cellStyle name="normálne 44 3 6" xfId="2993"/>
    <cellStyle name="normálne 44 3 6 2" xfId="3411"/>
    <cellStyle name="normálne 44 3 7" xfId="3207"/>
    <cellStyle name="normálne 44 4" xfId="2775"/>
    <cellStyle name="normálne 44 4 2" xfId="2820"/>
    <cellStyle name="normálne 44 4 2 2" xfId="2877"/>
    <cellStyle name="normálne 44 4 2 2 2" xfId="2966"/>
    <cellStyle name="normálne 44 4 2 2 2 2" xfId="3150"/>
    <cellStyle name="normálne 44 4 2 2 2 2 2" xfId="3568"/>
    <cellStyle name="normálne 44 4 2 2 2 3" xfId="3389"/>
    <cellStyle name="normálne 44 4 2 2 3" xfId="3064"/>
    <cellStyle name="normálne 44 4 2 2 3 2" xfId="3482"/>
    <cellStyle name="normálne 44 4 2 2 4" xfId="3303"/>
    <cellStyle name="normálne 44 4 2 3" xfId="2924"/>
    <cellStyle name="normálne 44 4 2 3 2" xfId="3108"/>
    <cellStyle name="normálne 44 4 2 3 2 2" xfId="3526"/>
    <cellStyle name="normálne 44 4 2 3 3" xfId="3347"/>
    <cellStyle name="normálne 44 4 2 4" xfId="3022"/>
    <cellStyle name="normálne 44 4 2 4 2" xfId="3440"/>
    <cellStyle name="normálne 44 4 2 5" xfId="3261"/>
    <cellStyle name="normálne 44 4 3" xfId="2858"/>
    <cellStyle name="normálne 44 4 3 2" xfId="2947"/>
    <cellStyle name="normálne 44 4 3 2 2" xfId="3131"/>
    <cellStyle name="normálne 44 4 3 2 2 2" xfId="3549"/>
    <cellStyle name="normálne 44 4 3 2 3" xfId="3370"/>
    <cellStyle name="normálne 44 4 3 3" xfId="3045"/>
    <cellStyle name="normálne 44 4 3 3 2" xfId="3463"/>
    <cellStyle name="normálne 44 4 3 4" xfId="3284"/>
    <cellStyle name="normálne 44 4 4" xfId="2905"/>
    <cellStyle name="normálne 44 4 4 2" xfId="3089"/>
    <cellStyle name="normálne 44 4 4 2 2" xfId="3507"/>
    <cellStyle name="normálne 44 4 4 3" xfId="3328"/>
    <cellStyle name="normálne 44 4 5" xfId="3003"/>
    <cellStyle name="normálne 44 4 5 2" xfId="3421"/>
    <cellStyle name="normálne 44 4 6" xfId="3242"/>
    <cellStyle name="normálne 44 5" xfId="2807"/>
    <cellStyle name="normálne 44 5 2" xfId="2868"/>
    <cellStyle name="normálne 44 5 2 2" xfId="2957"/>
    <cellStyle name="normálne 44 5 2 2 2" xfId="3141"/>
    <cellStyle name="normálne 44 5 2 2 2 2" xfId="3559"/>
    <cellStyle name="normálne 44 5 2 2 3" xfId="3380"/>
    <cellStyle name="normálne 44 5 2 3" xfId="3055"/>
    <cellStyle name="normálne 44 5 2 3 2" xfId="3473"/>
    <cellStyle name="normálne 44 5 2 4" xfId="3294"/>
    <cellStyle name="normálne 44 5 3" xfId="2915"/>
    <cellStyle name="normálne 44 5 3 2" xfId="3099"/>
    <cellStyle name="normálne 44 5 3 2 2" xfId="3517"/>
    <cellStyle name="normálne 44 5 3 3" xfId="3338"/>
    <cellStyle name="normálne 44 5 4" xfId="3013"/>
    <cellStyle name="normálne 44 5 4 2" xfId="3431"/>
    <cellStyle name="normálne 44 5 5" xfId="3252"/>
    <cellStyle name="normálne 44 6" xfId="2849"/>
    <cellStyle name="normálne 44 6 2" xfId="2938"/>
    <cellStyle name="normálne 44 6 2 2" xfId="3122"/>
    <cellStyle name="normálne 44 6 2 2 2" xfId="3540"/>
    <cellStyle name="normálne 44 6 2 3" xfId="3361"/>
    <cellStyle name="normálne 44 6 3" xfId="3036"/>
    <cellStyle name="normálne 44 6 3 2" xfId="3454"/>
    <cellStyle name="normálne 44 6 4" xfId="3275"/>
    <cellStyle name="normálne 44 7" xfId="2896"/>
    <cellStyle name="normálne 44 7 2" xfId="3080"/>
    <cellStyle name="normálne 44 7 2 2" xfId="3498"/>
    <cellStyle name="normálne 44 7 3" xfId="3319"/>
    <cellStyle name="normálne 44 8" xfId="2989"/>
    <cellStyle name="normálne 44 8 2" xfId="3407"/>
    <cellStyle name="normálne 44 9" xfId="3189"/>
    <cellStyle name="normálne 45" xfId="908"/>
    <cellStyle name="normálne 45 2" xfId="2424"/>
    <cellStyle name="normálne 46" xfId="909"/>
    <cellStyle name="normálne 46 2" xfId="2423"/>
    <cellStyle name="normálne 47" xfId="56"/>
    <cellStyle name="normálne 47 2" xfId="2432"/>
    <cellStyle name="normálne 48" xfId="910"/>
    <cellStyle name="normálne 48 2" xfId="2583"/>
    <cellStyle name="normálne 48 2 2" xfId="2703"/>
    <cellStyle name="normálne 48 3" xfId="2431"/>
    <cellStyle name="normálne 48 3 2" xfId="2704"/>
    <cellStyle name="normálne 48 4" xfId="2702"/>
    <cellStyle name="normálne 49" xfId="2523"/>
    <cellStyle name="normálne 49 2" xfId="2599"/>
    <cellStyle name="normálne 49 2 2" xfId="2706"/>
    <cellStyle name="normálne 49 3" xfId="2705"/>
    <cellStyle name="normálne 5" xfId="12"/>
    <cellStyle name="normálne 5 2" xfId="31"/>
    <cellStyle name="normálne 5 2 2" xfId="911"/>
    <cellStyle name="normálne 5 2 2 2" xfId="912"/>
    <cellStyle name="normálne 5 2 2 2 2" xfId="2456"/>
    <cellStyle name="normálne 5 2 2 3" xfId="2084"/>
    <cellStyle name="normálne 5 2 3" xfId="913"/>
    <cellStyle name="normálne 5 2 3 2" xfId="914"/>
    <cellStyle name="normálne 5 2 3 2 2" xfId="2461"/>
    <cellStyle name="normálne 5 2 3 3" xfId="2105"/>
    <cellStyle name="normálne 5 2 4" xfId="915"/>
    <cellStyle name="normálne 5 2 4 2" xfId="2438"/>
    <cellStyle name="normálne 5 2 5" xfId="1476"/>
    <cellStyle name="normálne 5 3" xfId="32"/>
    <cellStyle name="normálne 5 3 2" xfId="916"/>
    <cellStyle name="normálne 5 3 2 2" xfId="917"/>
    <cellStyle name="normálne 5 3 2 2 2" xfId="2458"/>
    <cellStyle name="normálne 5 3 2 3" xfId="2090"/>
    <cellStyle name="normálne 5 3 3" xfId="918"/>
    <cellStyle name="normálne 5 3 3 2" xfId="919"/>
    <cellStyle name="normálne 5 3 3 2 2" xfId="2469"/>
    <cellStyle name="normálne 5 3 3 3" xfId="2222"/>
    <cellStyle name="normálne 5 3 4" xfId="920"/>
    <cellStyle name="normálne 5 3 4 2" xfId="2440"/>
    <cellStyle name="normálne 5 3 5" xfId="1489"/>
    <cellStyle name="normálne 5 4" xfId="33"/>
    <cellStyle name="normálne 5 4 2" xfId="921"/>
    <cellStyle name="normálne 5 4 2 2" xfId="922"/>
    <cellStyle name="normálne 5 4 2 2 2" xfId="2467"/>
    <cellStyle name="normálne 5 4 2 3" xfId="2167"/>
    <cellStyle name="normálne 5 4 3" xfId="923"/>
    <cellStyle name="normálne 5 4 3 2" xfId="924"/>
    <cellStyle name="normálne 5 4 3 2 2" xfId="2464"/>
    <cellStyle name="normálne 5 4 3 3" xfId="2148"/>
    <cellStyle name="normálne 5 4 4" xfId="925"/>
    <cellStyle name="normálne 5 4 4 2" xfId="2445"/>
    <cellStyle name="normálne 5 4 5" xfId="1705"/>
    <cellStyle name="normálne 5 5" xfId="47"/>
    <cellStyle name="normálne 5 5 2" xfId="926"/>
    <cellStyle name="normálne 5 5 2 2" xfId="2451"/>
    <cellStyle name="normálne 5 5 3" xfId="1932"/>
    <cellStyle name="normálne 5 6" xfId="927"/>
    <cellStyle name="normálne 5 6 2" xfId="928"/>
    <cellStyle name="normálne 5 6 2 2" xfId="2460"/>
    <cellStyle name="normálne 5 6 3" xfId="2104"/>
    <cellStyle name="normálne 5 7" xfId="929"/>
    <cellStyle name="normálne 5 7 2" xfId="2433"/>
    <cellStyle name="normálne 5 8" xfId="1302"/>
    <cellStyle name="normálne 50" xfId="2526"/>
    <cellStyle name="normálne 51" xfId="2524"/>
    <cellStyle name="normálne 51 2" xfId="2707"/>
    <cellStyle name="normálne 52" xfId="2602"/>
    <cellStyle name="normálne 53" xfId="2600"/>
    <cellStyle name="normálne 53 2" xfId="2780"/>
    <cellStyle name="normálne 53 2 2" xfId="2822"/>
    <cellStyle name="normálne 53 2 2 2" xfId="2879"/>
    <cellStyle name="normálne 53 2 2 2 2" xfId="2968"/>
    <cellStyle name="normálne 53 2 2 2 2 2" xfId="3152"/>
    <cellStyle name="normálne 53 2 2 2 2 2 2" xfId="3570"/>
    <cellStyle name="normálne 53 2 2 2 2 3" xfId="3391"/>
    <cellStyle name="normálne 53 2 2 2 3" xfId="3066"/>
    <cellStyle name="normálne 53 2 2 2 3 2" xfId="3484"/>
    <cellStyle name="normálne 53 2 2 2 4" xfId="3305"/>
    <cellStyle name="normálne 53 2 2 3" xfId="2926"/>
    <cellStyle name="normálne 53 2 2 3 2" xfId="3110"/>
    <cellStyle name="normálne 53 2 2 3 2 2" xfId="3528"/>
    <cellStyle name="normálne 53 2 2 3 3" xfId="3349"/>
    <cellStyle name="normálne 53 2 2 4" xfId="3024"/>
    <cellStyle name="normálne 53 2 2 4 2" xfId="3442"/>
    <cellStyle name="normálne 53 2 2 5" xfId="3263"/>
    <cellStyle name="normálne 53 2 3" xfId="2860"/>
    <cellStyle name="normálne 53 2 3 2" xfId="2949"/>
    <cellStyle name="normálne 53 2 3 2 2" xfId="3133"/>
    <cellStyle name="normálne 53 2 3 2 2 2" xfId="3551"/>
    <cellStyle name="normálne 53 2 3 2 3" xfId="3372"/>
    <cellStyle name="normálne 53 2 3 3" xfId="3047"/>
    <cellStyle name="normálne 53 2 3 3 2" xfId="3465"/>
    <cellStyle name="normálne 53 2 3 4" xfId="3286"/>
    <cellStyle name="normálne 53 2 4" xfId="2907"/>
    <cellStyle name="normálne 53 2 4 2" xfId="3091"/>
    <cellStyle name="normálne 53 2 4 2 2" xfId="3509"/>
    <cellStyle name="normálne 53 2 4 3" xfId="3330"/>
    <cellStyle name="normálne 53 2 5" xfId="3005"/>
    <cellStyle name="normálne 53 2 5 2" xfId="3423"/>
    <cellStyle name="normálne 53 2 6" xfId="3244"/>
    <cellStyle name="normálne 53 3" xfId="2813"/>
    <cellStyle name="normálne 53 3 2" xfId="2870"/>
    <cellStyle name="normálne 53 3 2 2" xfId="2959"/>
    <cellStyle name="normálne 53 3 2 2 2" xfId="3143"/>
    <cellStyle name="normálne 53 3 2 2 2 2" xfId="3561"/>
    <cellStyle name="normálne 53 3 2 2 3" xfId="3382"/>
    <cellStyle name="normálne 53 3 2 3" xfId="3057"/>
    <cellStyle name="normálne 53 3 2 3 2" xfId="3475"/>
    <cellStyle name="normálne 53 3 2 4" xfId="3296"/>
    <cellStyle name="normálne 53 3 3" xfId="2917"/>
    <cellStyle name="normálne 53 3 3 2" xfId="3101"/>
    <cellStyle name="normálne 53 3 3 2 2" xfId="3519"/>
    <cellStyle name="normálne 53 3 3 3" xfId="3340"/>
    <cellStyle name="normálne 53 3 4" xfId="3015"/>
    <cellStyle name="normálne 53 3 4 2" xfId="3433"/>
    <cellStyle name="normálne 53 3 5" xfId="3254"/>
    <cellStyle name="normálne 53 4" xfId="2851"/>
    <cellStyle name="normálne 53 4 2" xfId="2940"/>
    <cellStyle name="normálne 53 4 2 2" xfId="3124"/>
    <cellStyle name="normálne 53 4 2 2 2" xfId="3542"/>
    <cellStyle name="normálne 53 4 2 3" xfId="3363"/>
    <cellStyle name="normálne 53 4 3" xfId="3038"/>
    <cellStyle name="normálne 53 4 3 2" xfId="3456"/>
    <cellStyle name="normálne 53 4 4" xfId="3277"/>
    <cellStyle name="normálne 53 5" xfId="2898"/>
    <cellStyle name="normálne 53 5 2" xfId="3082"/>
    <cellStyle name="normálne 53 5 2 2" xfId="3500"/>
    <cellStyle name="normálne 53 5 3" xfId="3321"/>
    <cellStyle name="normálne 53 6" xfId="2995"/>
    <cellStyle name="normálne 53 6 2" xfId="3413"/>
    <cellStyle name="normálne 53 7" xfId="3225"/>
    <cellStyle name="normálne 54" xfId="1297"/>
    <cellStyle name="Normálne 55" xfId="3597"/>
    <cellStyle name="Normálne 56" xfId="3598"/>
    <cellStyle name="Normálne 57" xfId="3599"/>
    <cellStyle name="Normálne 58" xfId="3600"/>
    <cellStyle name="Normálne 59" xfId="3601"/>
    <cellStyle name="normálne 6" xfId="7"/>
    <cellStyle name="normálne 6 10" xfId="930"/>
    <cellStyle name="normálne 6 10 2" xfId="931"/>
    <cellStyle name="normálne 6 10 2 2" xfId="2247"/>
    <cellStyle name="normálne 6 10 3" xfId="932"/>
    <cellStyle name="normálne 6 10 3 2" xfId="2314"/>
    <cellStyle name="normálne 6 10 4" xfId="1925"/>
    <cellStyle name="normálne 6 11" xfId="933"/>
    <cellStyle name="normálne 6 11 2" xfId="2272"/>
    <cellStyle name="normálne 6 12" xfId="934"/>
    <cellStyle name="normálne 6 12 2" xfId="2281"/>
    <cellStyle name="normálne 6 13" xfId="935"/>
    <cellStyle name="normálne 6 13 2" xfId="2295"/>
    <cellStyle name="normálne 6 14" xfId="936"/>
    <cellStyle name="normálne 6 14 2" xfId="2268"/>
    <cellStyle name="normálne 6 15" xfId="937"/>
    <cellStyle name="normálne 6 15 2" xfId="2266"/>
    <cellStyle name="normálne 6 16" xfId="938"/>
    <cellStyle name="normálne 6 16 2" xfId="2306"/>
    <cellStyle name="normálne 6 17" xfId="939"/>
    <cellStyle name="normálne 6 17 2" xfId="2297"/>
    <cellStyle name="normálne 6 18" xfId="940"/>
    <cellStyle name="normálne 6 18 2" xfId="2301"/>
    <cellStyle name="normálne 6 19" xfId="941"/>
    <cellStyle name="normálne 6 19 2" xfId="2008"/>
    <cellStyle name="normálne 6 2" xfId="34"/>
    <cellStyle name="normálne 6 2 10" xfId="942"/>
    <cellStyle name="normálne 6 2 10 2" xfId="2183"/>
    <cellStyle name="normálne 6 2 11" xfId="1320"/>
    <cellStyle name="normálne 6 2 2" xfId="943"/>
    <cellStyle name="normálne 6 2 2 2" xfId="944"/>
    <cellStyle name="normálne 6 2 2 2 2" xfId="945"/>
    <cellStyle name="normálne 6 2 2 2 2 2" xfId="946"/>
    <cellStyle name="normálne 6 2 2 2 2 2 2" xfId="1626"/>
    <cellStyle name="normálne 6 2 2 2 2 3" xfId="947"/>
    <cellStyle name="normálne 6 2 2 2 2 3 2" xfId="1762"/>
    <cellStyle name="normálne 6 2 2 2 2 4" xfId="948"/>
    <cellStyle name="normálne 6 2 2 2 2 4 2" xfId="1902"/>
    <cellStyle name="normálne 6 2 2 2 2 5" xfId="949"/>
    <cellStyle name="normálne 6 2 2 2 2 5 2" xfId="2065"/>
    <cellStyle name="normálne 6 2 2 2 2 6" xfId="950"/>
    <cellStyle name="normálne 6 2 2 2 2 6 2" xfId="2229"/>
    <cellStyle name="normálne 6 2 2 2 2 7" xfId="1450"/>
    <cellStyle name="normálne 6 2 2 2 3" xfId="951"/>
    <cellStyle name="normálne 6 2 2 2 3 2" xfId="1553"/>
    <cellStyle name="normálne 6 2 2 2 4" xfId="952"/>
    <cellStyle name="normálne 6 2 2 2 4 2" xfId="1690"/>
    <cellStyle name="normálne 6 2 2 2 5" xfId="953"/>
    <cellStyle name="normálne 6 2 2 2 5 2" xfId="1831"/>
    <cellStyle name="normálne 6 2 2 2 6" xfId="954"/>
    <cellStyle name="normálne 6 2 2 2 6 2" xfId="1993"/>
    <cellStyle name="normálne 6 2 2 2 7" xfId="955"/>
    <cellStyle name="normálne 6 2 2 2 7 2" xfId="2158"/>
    <cellStyle name="normálne 6 2 2 2 8" xfId="1378"/>
    <cellStyle name="normálne 6 2 2 3" xfId="956"/>
    <cellStyle name="normálne 6 2 2 3 2" xfId="957"/>
    <cellStyle name="normálne 6 2 2 3 2 2" xfId="1591"/>
    <cellStyle name="normálne 6 2 2 3 3" xfId="958"/>
    <cellStyle name="normálne 6 2 2 3 3 2" xfId="1727"/>
    <cellStyle name="normálne 6 2 2 3 4" xfId="959"/>
    <cellStyle name="normálne 6 2 2 3 4 2" xfId="1867"/>
    <cellStyle name="normálne 6 2 2 3 5" xfId="960"/>
    <cellStyle name="normálne 6 2 2 3 5 2" xfId="2030"/>
    <cellStyle name="normálne 6 2 2 3 6" xfId="961"/>
    <cellStyle name="normálne 6 2 2 3 6 2" xfId="2181"/>
    <cellStyle name="normálne 6 2 2 3 7" xfId="1415"/>
    <cellStyle name="normálne 6 2 2 4" xfId="962"/>
    <cellStyle name="normálne 6 2 2 4 2" xfId="1507"/>
    <cellStyle name="normálne 6 2 2 5" xfId="963"/>
    <cellStyle name="normálne 6 2 2 5 2" xfId="1651"/>
    <cellStyle name="normálne 6 2 2 6" xfId="964"/>
    <cellStyle name="normálne 6 2 2 6 2" xfId="1796"/>
    <cellStyle name="normálne 6 2 2 7" xfId="965"/>
    <cellStyle name="normálne 6 2 2 7 2" xfId="1955"/>
    <cellStyle name="normálne 6 2 2 8" xfId="966"/>
    <cellStyle name="normálne 6 2 2 8 2" xfId="2234"/>
    <cellStyle name="normálne 6 2 2 9" xfId="1333"/>
    <cellStyle name="normálne 6 2 3" xfId="967"/>
    <cellStyle name="normálne 6 2 3 2" xfId="968"/>
    <cellStyle name="normálne 6 2 3 2 2" xfId="969"/>
    <cellStyle name="normálne 6 2 3 2 2 2" xfId="970"/>
    <cellStyle name="normálne 6 2 3 2 2 2 2" xfId="1637"/>
    <cellStyle name="normálne 6 2 3 2 2 3" xfId="971"/>
    <cellStyle name="normálne 6 2 3 2 2 3 2" xfId="1773"/>
    <cellStyle name="normálne 6 2 3 2 2 4" xfId="972"/>
    <cellStyle name="normálne 6 2 3 2 2 4 2" xfId="1913"/>
    <cellStyle name="normálne 6 2 3 2 2 5" xfId="973"/>
    <cellStyle name="normálne 6 2 3 2 2 5 2" xfId="2076"/>
    <cellStyle name="normálne 6 2 3 2 2 6" xfId="974"/>
    <cellStyle name="normálne 6 2 3 2 2 6 2" xfId="2120"/>
    <cellStyle name="normálne 6 2 3 2 2 7" xfId="1461"/>
    <cellStyle name="normálne 6 2 3 2 3" xfId="975"/>
    <cellStyle name="normálne 6 2 3 2 3 2" xfId="1564"/>
    <cellStyle name="normálne 6 2 3 2 4" xfId="976"/>
    <cellStyle name="normálne 6 2 3 2 4 2" xfId="1701"/>
    <cellStyle name="normálne 6 2 3 2 5" xfId="977"/>
    <cellStyle name="normálne 6 2 3 2 5 2" xfId="1842"/>
    <cellStyle name="normálne 6 2 3 2 6" xfId="978"/>
    <cellStyle name="normálne 6 2 3 2 6 2" xfId="2004"/>
    <cellStyle name="normálne 6 2 3 2 7" xfId="979"/>
    <cellStyle name="normálne 6 2 3 2 7 2" xfId="2214"/>
    <cellStyle name="normálne 6 2 3 2 8" xfId="1389"/>
    <cellStyle name="normálne 6 2 3 3" xfId="980"/>
    <cellStyle name="normálne 6 2 3 3 2" xfId="981"/>
    <cellStyle name="normálne 6 2 3 3 2 2" xfId="1602"/>
    <cellStyle name="normálne 6 2 3 3 3" xfId="982"/>
    <cellStyle name="normálne 6 2 3 3 3 2" xfId="1738"/>
    <cellStyle name="normálne 6 2 3 3 4" xfId="983"/>
    <cellStyle name="normálne 6 2 3 3 4 2" xfId="1878"/>
    <cellStyle name="normálne 6 2 3 3 5" xfId="984"/>
    <cellStyle name="normálne 6 2 3 3 5 2" xfId="2041"/>
    <cellStyle name="normálne 6 2 3 3 6" xfId="985"/>
    <cellStyle name="normálne 6 2 3 3 6 2" xfId="2237"/>
    <cellStyle name="normálne 6 2 3 3 7" xfId="1426"/>
    <cellStyle name="normálne 6 2 3 4" xfId="986"/>
    <cellStyle name="normálne 6 2 3 4 2" xfId="1528"/>
    <cellStyle name="normálne 6 2 3 5" xfId="987"/>
    <cellStyle name="normálne 6 2 3 5 2" xfId="1665"/>
    <cellStyle name="normálne 6 2 3 6" xfId="988"/>
    <cellStyle name="normálne 6 2 3 6 2" xfId="1807"/>
    <cellStyle name="normálne 6 2 3 7" xfId="989"/>
    <cellStyle name="normálne 6 2 3 7 2" xfId="1969"/>
    <cellStyle name="normálne 6 2 3 8" xfId="990"/>
    <cellStyle name="normálne 6 2 3 8 2" xfId="2178"/>
    <cellStyle name="normálne 6 2 3 9" xfId="1353"/>
    <cellStyle name="normálne 6 2 4" xfId="991"/>
    <cellStyle name="normálne 6 2 4 2" xfId="992"/>
    <cellStyle name="normálne 6 2 4 2 2" xfId="993"/>
    <cellStyle name="normálne 6 2 4 2 2 2" xfId="1615"/>
    <cellStyle name="normálne 6 2 4 2 3" xfId="994"/>
    <cellStyle name="normálne 6 2 4 2 3 2" xfId="1751"/>
    <cellStyle name="normálne 6 2 4 2 4" xfId="995"/>
    <cellStyle name="normálne 6 2 4 2 4 2" xfId="1891"/>
    <cellStyle name="normálne 6 2 4 2 5" xfId="996"/>
    <cellStyle name="normálne 6 2 4 2 5 2" xfId="2054"/>
    <cellStyle name="normálne 6 2 4 2 6" xfId="997"/>
    <cellStyle name="normálne 6 2 4 2 6 2" xfId="2186"/>
    <cellStyle name="normálne 6 2 4 2 7" xfId="1439"/>
    <cellStyle name="normálne 6 2 4 3" xfId="998"/>
    <cellStyle name="normálne 6 2 4 3 2" xfId="1542"/>
    <cellStyle name="normálne 6 2 4 4" xfId="999"/>
    <cellStyle name="normálne 6 2 4 4 2" xfId="1679"/>
    <cellStyle name="normálne 6 2 4 5" xfId="1000"/>
    <cellStyle name="normálne 6 2 4 5 2" xfId="1820"/>
    <cellStyle name="normálne 6 2 4 6" xfId="1001"/>
    <cellStyle name="normálne 6 2 4 6 2" xfId="1982"/>
    <cellStyle name="normálne 6 2 4 7" xfId="1002"/>
    <cellStyle name="normálne 6 2 4 7 2" xfId="2115"/>
    <cellStyle name="normálne 6 2 4 8" xfId="1367"/>
    <cellStyle name="normálne 6 2 5" xfId="1003"/>
    <cellStyle name="normálne 6 2 5 2" xfId="1004"/>
    <cellStyle name="normálne 6 2 5 2 2" xfId="1580"/>
    <cellStyle name="normálne 6 2 5 3" xfId="1005"/>
    <cellStyle name="normálne 6 2 5 3 2" xfId="1716"/>
    <cellStyle name="normálne 6 2 5 4" xfId="1006"/>
    <cellStyle name="normálne 6 2 5 4 2" xfId="1856"/>
    <cellStyle name="normálne 6 2 5 5" xfId="1007"/>
    <cellStyle name="normálne 6 2 5 5 2" xfId="2019"/>
    <cellStyle name="normálne 6 2 5 6" xfId="1008"/>
    <cellStyle name="normálne 6 2 5 6 2" xfId="2142"/>
    <cellStyle name="normálne 6 2 5 7" xfId="1404"/>
    <cellStyle name="normálne 6 2 6" xfId="1009"/>
    <cellStyle name="normálne 6 2 6 2" xfId="1494"/>
    <cellStyle name="normálne 6 2 7" xfId="1010"/>
    <cellStyle name="normálne 6 2 7 2" xfId="1509"/>
    <cellStyle name="normálne 6 2 8" xfId="1011"/>
    <cellStyle name="normálne 6 2 8 2" xfId="1785"/>
    <cellStyle name="normálne 6 2 9" xfId="1012"/>
    <cellStyle name="normálne 6 2 9 2" xfId="1938"/>
    <cellStyle name="normálne 6 20" xfId="1013"/>
    <cellStyle name="normálne 6 20 2" xfId="2324"/>
    <cellStyle name="normálne 6 21" xfId="1014"/>
    <cellStyle name="normálne 6 21 2" xfId="2331"/>
    <cellStyle name="normálne 6 22" xfId="1015"/>
    <cellStyle name="normálne 6 22 2" xfId="2337"/>
    <cellStyle name="normálne 6 23" xfId="1016"/>
    <cellStyle name="normálne 6 23 2" xfId="2343"/>
    <cellStyle name="normálne 6 24" xfId="1017"/>
    <cellStyle name="normálne 6 24 2" xfId="2349"/>
    <cellStyle name="normálne 6 25" xfId="1018"/>
    <cellStyle name="normálne 6 25 2" xfId="2355"/>
    <cellStyle name="normálne 6 26" xfId="1019"/>
    <cellStyle name="normálne 6 26 2" xfId="2360"/>
    <cellStyle name="normálne 6 27" xfId="1020"/>
    <cellStyle name="normálne 6 27 2" xfId="2365"/>
    <cellStyle name="normálne 6 28" xfId="1021"/>
    <cellStyle name="normálne 6 28 2" xfId="2370"/>
    <cellStyle name="normálne 6 29" xfId="1022"/>
    <cellStyle name="normálne 6 29 2" xfId="2375"/>
    <cellStyle name="normálne 6 3" xfId="35"/>
    <cellStyle name="normálne 6 3 2" xfId="1023"/>
    <cellStyle name="normálne 6 3 2 2" xfId="1024"/>
    <cellStyle name="normálne 6 3 2 2 2" xfId="1025"/>
    <cellStyle name="normálne 6 3 2 2 2 2" xfId="1620"/>
    <cellStyle name="normálne 6 3 2 2 3" xfId="1026"/>
    <cellStyle name="normálne 6 3 2 2 3 2" xfId="1756"/>
    <cellStyle name="normálne 6 3 2 2 4" xfId="1027"/>
    <cellStyle name="normálne 6 3 2 2 4 2" xfId="1896"/>
    <cellStyle name="normálne 6 3 2 2 5" xfId="1028"/>
    <cellStyle name="normálne 6 3 2 2 5 2" xfId="2059"/>
    <cellStyle name="normálne 6 3 2 2 6" xfId="1029"/>
    <cellStyle name="normálne 6 3 2 2 6 2" xfId="2216"/>
    <cellStyle name="normálne 6 3 2 2 7" xfId="1444"/>
    <cellStyle name="normálne 6 3 2 3" xfId="1030"/>
    <cellStyle name="normálne 6 3 2 3 2" xfId="1547"/>
    <cellStyle name="normálne 6 3 2 4" xfId="1031"/>
    <cellStyle name="normálne 6 3 2 4 2" xfId="1684"/>
    <cellStyle name="normálne 6 3 2 5" xfId="1032"/>
    <cellStyle name="normálne 6 3 2 5 2" xfId="1825"/>
    <cellStyle name="normálne 6 3 2 6" xfId="1033"/>
    <cellStyle name="normálne 6 3 2 6 2" xfId="1987"/>
    <cellStyle name="normálne 6 3 2 7" xfId="1034"/>
    <cellStyle name="normálne 6 3 2 7 2" xfId="2099"/>
    <cellStyle name="normálne 6 3 2 8" xfId="1372"/>
    <cellStyle name="normálne 6 3 3" xfId="1035"/>
    <cellStyle name="normálne 6 3 3 2" xfId="1036"/>
    <cellStyle name="normálne 6 3 3 2 2" xfId="1585"/>
    <cellStyle name="normálne 6 3 3 3" xfId="1037"/>
    <cellStyle name="normálne 6 3 3 3 2" xfId="1721"/>
    <cellStyle name="normálne 6 3 3 4" xfId="1038"/>
    <cellStyle name="normálne 6 3 3 4 2" xfId="1861"/>
    <cellStyle name="normálne 6 3 3 5" xfId="1039"/>
    <cellStyle name="normálne 6 3 3 5 2" xfId="2024"/>
    <cellStyle name="normálne 6 3 3 6" xfId="1040"/>
    <cellStyle name="normálne 6 3 3 6 2" xfId="2168"/>
    <cellStyle name="normálne 6 3 3 7" xfId="1409"/>
    <cellStyle name="normálne 6 3 4" xfId="1041"/>
    <cellStyle name="normálne 6 3 4 2" xfId="1501"/>
    <cellStyle name="normálne 6 3 5" xfId="1042"/>
    <cellStyle name="normálne 6 3 5 2" xfId="1481"/>
    <cellStyle name="normálne 6 3 6" xfId="1043"/>
    <cellStyle name="normálne 6 3 6 2" xfId="1790"/>
    <cellStyle name="normálne 6 3 7" xfId="1044"/>
    <cellStyle name="normálne 6 3 7 2" xfId="1950"/>
    <cellStyle name="normálne 6 3 8" xfId="1045"/>
    <cellStyle name="normálne 6 3 8 2" xfId="2174"/>
    <cellStyle name="normálne 6 3 9" xfId="1327"/>
    <cellStyle name="normálne 6 30" xfId="1310"/>
    <cellStyle name="normálne 6 4" xfId="48"/>
    <cellStyle name="normálne 6 4 2" xfId="1046"/>
    <cellStyle name="normálne 6 4 2 2" xfId="1047"/>
    <cellStyle name="normálne 6 4 2 2 2" xfId="1048"/>
    <cellStyle name="normálne 6 4 2 2 2 2" xfId="1631"/>
    <cellStyle name="normálne 6 4 2 2 3" xfId="1049"/>
    <cellStyle name="normálne 6 4 2 2 3 2" xfId="1767"/>
    <cellStyle name="normálne 6 4 2 2 4" xfId="1050"/>
    <cellStyle name="normálne 6 4 2 2 4 2" xfId="1907"/>
    <cellStyle name="normálne 6 4 2 2 5" xfId="1051"/>
    <cellStyle name="normálne 6 4 2 2 5 2" xfId="2070"/>
    <cellStyle name="normálne 6 4 2 2 6" xfId="1052"/>
    <cellStyle name="normálne 6 4 2 2 6 2" xfId="2106"/>
    <cellStyle name="normálne 6 4 2 2 7" xfId="1455"/>
    <cellStyle name="normálne 6 4 2 3" xfId="1053"/>
    <cellStyle name="normálne 6 4 2 3 2" xfId="1558"/>
    <cellStyle name="normálne 6 4 2 4" xfId="1054"/>
    <cellStyle name="normálne 6 4 2 4 2" xfId="1695"/>
    <cellStyle name="normálne 6 4 2 5" xfId="1055"/>
    <cellStyle name="normálne 6 4 2 5 2" xfId="1836"/>
    <cellStyle name="normálne 6 4 2 6" xfId="1056"/>
    <cellStyle name="normálne 6 4 2 6 2" xfId="1998"/>
    <cellStyle name="normálne 6 4 2 7" xfId="1057"/>
    <cellStyle name="normálne 6 4 2 7 2" xfId="2202"/>
    <cellStyle name="normálne 6 4 2 8" xfId="1383"/>
    <cellStyle name="normálne 6 4 3" xfId="1058"/>
    <cellStyle name="normálne 6 4 3 2" xfId="1059"/>
    <cellStyle name="normálne 6 4 3 2 2" xfId="1596"/>
    <cellStyle name="normálne 6 4 3 3" xfId="1060"/>
    <cellStyle name="normálne 6 4 3 3 2" xfId="1732"/>
    <cellStyle name="normálne 6 4 3 4" xfId="1061"/>
    <cellStyle name="normálne 6 4 3 4 2" xfId="1872"/>
    <cellStyle name="normálne 6 4 3 5" xfId="1062"/>
    <cellStyle name="normálne 6 4 3 5 2" xfId="2035"/>
    <cellStyle name="normálne 6 4 3 6" xfId="1063"/>
    <cellStyle name="normálne 6 4 3 6 2" xfId="2223"/>
    <cellStyle name="normálne 6 4 3 7" xfId="1420"/>
    <cellStyle name="normálne 6 4 4" xfId="1064"/>
    <cellStyle name="normálne 6 4 4 2" xfId="1518"/>
    <cellStyle name="normálne 6 4 5" xfId="1065"/>
    <cellStyle name="normálne 6 4 5 2" xfId="1659"/>
    <cellStyle name="normálne 6 4 6" xfId="1066"/>
    <cellStyle name="normálne 6 4 6 2" xfId="1801"/>
    <cellStyle name="normálne 6 4 7" xfId="1067"/>
    <cellStyle name="normálne 6 4 7 2" xfId="1962"/>
    <cellStyle name="normálne 6 4 8" xfId="1068"/>
    <cellStyle name="normálne 6 4 8 2" xfId="2204"/>
    <cellStyle name="normálne 6 4 9" xfId="1345"/>
    <cellStyle name="normálne 6 5" xfId="1069"/>
    <cellStyle name="normálne 6 5 2" xfId="1070"/>
    <cellStyle name="normálne 6 5 2 2" xfId="1071"/>
    <cellStyle name="normálne 6 5 2 2 2" xfId="1609"/>
    <cellStyle name="normálne 6 5 2 3" xfId="1072"/>
    <cellStyle name="normálne 6 5 2 3 2" xfId="1745"/>
    <cellStyle name="normálne 6 5 2 4" xfId="1073"/>
    <cellStyle name="normálne 6 5 2 4 2" xfId="1885"/>
    <cellStyle name="normálne 6 5 2 5" xfId="1074"/>
    <cellStyle name="normálne 6 5 2 5 2" xfId="2048"/>
    <cellStyle name="normálne 6 5 2 6" xfId="1075"/>
    <cellStyle name="normálne 6 5 2 6 2" xfId="2172"/>
    <cellStyle name="normálne 6 5 2 7" xfId="1433"/>
    <cellStyle name="normálne 6 5 3" xfId="1076"/>
    <cellStyle name="normálne 6 5 3 2" xfId="1536"/>
    <cellStyle name="normálne 6 5 4" xfId="1077"/>
    <cellStyle name="normálne 6 5 4 2" xfId="1673"/>
    <cellStyle name="normálne 6 5 5" xfId="1078"/>
    <cellStyle name="normálne 6 5 5 2" xfId="1814"/>
    <cellStyle name="normálne 6 5 6" xfId="1079"/>
    <cellStyle name="normálne 6 5 6 2" xfId="1976"/>
    <cellStyle name="normálne 6 5 7" xfId="1080"/>
    <cellStyle name="normálne 6 5 7 2" xfId="2095"/>
    <cellStyle name="normálne 6 5 8" xfId="1361"/>
    <cellStyle name="normálne 6 6" xfId="1081"/>
    <cellStyle name="normálne 6 6 2" xfId="1082"/>
    <cellStyle name="normálne 6 6 2 2" xfId="1574"/>
    <cellStyle name="normálne 6 6 3" xfId="1083"/>
    <cellStyle name="normálne 6 6 3 2" xfId="1710"/>
    <cellStyle name="normálne 6 6 4" xfId="1084"/>
    <cellStyle name="normálne 6 6 4 2" xfId="1850"/>
    <cellStyle name="normálne 6 6 5" xfId="1085"/>
    <cellStyle name="normálne 6 6 5 2" xfId="2013"/>
    <cellStyle name="normálne 6 6 6" xfId="1086"/>
    <cellStyle name="normálne 6 6 6 2" xfId="2131"/>
    <cellStyle name="normálne 6 6 7" xfId="1398"/>
    <cellStyle name="normálne 6 7" xfId="1087"/>
    <cellStyle name="normálne 6 7 2" xfId="1484"/>
    <cellStyle name="normálne 6 8" xfId="1088"/>
    <cellStyle name="normálne 6 8 2" xfId="1645"/>
    <cellStyle name="normálne 6 9" xfId="1089"/>
    <cellStyle name="normálne 6 9 2" xfId="1495"/>
    <cellStyle name="Normálne 60" xfId="3602"/>
    <cellStyle name="Normálne 61" xfId="3603"/>
    <cellStyle name="Normálne 62" xfId="3604"/>
    <cellStyle name="Normálne 63" xfId="3605"/>
    <cellStyle name="Normálne 64" xfId="3606"/>
    <cellStyle name="Normálne 65" xfId="2"/>
    <cellStyle name="normálne 7" xfId="14"/>
    <cellStyle name="normálne 7 2" xfId="1090"/>
    <cellStyle name="normálne 7 2 2" xfId="1346"/>
    <cellStyle name="normálne 7 3" xfId="1312"/>
    <cellStyle name="normálne 8" xfId="36"/>
    <cellStyle name="normálne 8 2" xfId="1091"/>
    <cellStyle name="normálne 8 2 2" xfId="1348"/>
    <cellStyle name="normálne 8 3" xfId="1315"/>
    <cellStyle name="normálne 9" xfId="37"/>
    <cellStyle name="normálne 9 10" xfId="1092"/>
    <cellStyle name="normálne 9 10 2" xfId="2298"/>
    <cellStyle name="normálne 9 11" xfId="1093"/>
    <cellStyle name="normálne 9 11 2" xfId="2304"/>
    <cellStyle name="normálne 9 12" xfId="1094"/>
    <cellStyle name="normálne 9 12 2" xfId="2305"/>
    <cellStyle name="normálne 9 13" xfId="1095"/>
    <cellStyle name="normálne 9 13 2" xfId="2307"/>
    <cellStyle name="normálne 9 14" xfId="1096"/>
    <cellStyle name="normálne 9 14 2" xfId="2309"/>
    <cellStyle name="normálne 9 15" xfId="1097"/>
    <cellStyle name="normálne 9 15 2" xfId="2256"/>
    <cellStyle name="normálne 9 16" xfId="1098"/>
    <cellStyle name="normálne 9 16 2" xfId="2290"/>
    <cellStyle name="normálne 9 17" xfId="1099"/>
    <cellStyle name="normálne 9 17 2" xfId="2299"/>
    <cellStyle name="normálne 9 18" xfId="1100"/>
    <cellStyle name="normálne 9 18 2" xfId="1945"/>
    <cellStyle name="normálne 9 19" xfId="1101"/>
    <cellStyle name="normálne 9 19 2" xfId="2322"/>
    <cellStyle name="normálne 9 2" xfId="1102"/>
    <cellStyle name="normálne 9 2 2" xfId="1103"/>
    <cellStyle name="normálne 9 2 2 2" xfId="1104"/>
    <cellStyle name="normálne 9 2 2 2 2" xfId="1105"/>
    <cellStyle name="normálne 9 2 2 2 2 2" xfId="1621"/>
    <cellStyle name="normálne 9 2 2 2 3" xfId="1106"/>
    <cellStyle name="normálne 9 2 2 2 3 2" xfId="1757"/>
    <cellStyle name="normálne 9 2 2 2 4" xfId="1107"/>
    <cellStyle name="normálne 9 2 2 2 4 2" xfId="1897"/>
    <cellStyle name="normálne 9 2 2 2 5" xfId="1108"/>
    <cellStyle name="normálne 9 2 2 2 5 2" xfId="2060"/>
    <cellStyle name="normálne 9 2 2 2 6" xfId="1109"/>
    <cellStyle name="normálne 9 2 2 2 6 2" xfId="2170"/>
    <cellStyle name="normálne 9 2 2 2 7" xfId="1445"/>
    <cellStyle name="normálne 9 2 2 3" xfId="1110"/>
    <cellStyle name="normálne 9 2 2 3 2" xfId="1548"/>
    <cellStyle name="normálne 9 2 2 4" xfId="1111"/>
    <cellStyle name="normálne 9 2 2 4 2" xfId="1685"/>
    <cellStyle name="normálne 9 2 2 5" xfId="1112"/>
    <cellStyle name="normálne 9 2 2 5 2" xfId="1826"/>
    <cellStyle name="normálne 9 2 2 6" xfId="1113"/>
    <cellStyle name="normálne 9 2 2 6 2" xfId="1988"/>
    <cellStyle name="normálne 9 2 2 7" xfId="1114"/>
    <cellStyle name="normálne 9 2 2 7 2" xfId="2092"/>
    <cellStyle name="normálne 9 2 2 8" xfId="1373"/>
    <cellStyle name="normálne 9 2 3" xfId="1115"/>
    <cellStyle name="normálne 9 2 3 2" xfId="1116"/>
    <cellStyle name="normálne 9 2 3 2 2" xfId="1586"/>
    <cellStyle name="normálne 9 2 3 3" xfId="1117"/>
    <cellStyle name="normálne 9 2 3 3 2" xfId="1722"/>
    <cellStyle name="normálne 9 2 3 4" xfId="1118"/>
    <cellStyle name="normálne 9 2 3 4 2" xfId="1862"/>
    <cellStyle name="normálne 9 2 3 5" xfId="1119"/>
    <cellStyle name="normálne 9 2 3 5 2" xfId="2025"/>
    <cellStyle name="normálne 9 2 3 6" xfId="1120"/>
    <cellStyle name="normálne 9 2 3 6 2" xfId="2123"/>
    <cellStyle name="normálne 9 2 3 7" xfId="1410"/>
    <cellStyle name="normálne 9 2 4" xfId="1121"/>
    <cellStyle name="normálne 9 2 4 2" xfId="1502"/>
    <cellStyle name="normálne 9 2 5" xfId="1122"/>
    <cellStyle name="normálne 9 2 5 2" xfId="1646"/>
    <cellStyle name="normálne 9 2 6" xfId="1123"/>
    <cellStyle name="normálne 9 2 6 2" xfId="1791"/>
    <cellStyle name="normálne 9 2 7" xfId="1124"/>
    <cellStyle name="normálne 9 2 7 2" xfId="1940"/>
    <cellStyle name="normálne 9 2 8" xfId="1125"/>
    <cellStyle name="normálne 9 2 8 2" xfId="2153"/>
    <cellStyle name="normálne 9 2 9" xfId="1328"/>
    <cellStyle name="normálne 9 20" xfId="1126"/>
    <cellStyle name="normálne 9 20 2" xfId="2333"/>
    <cellStyle name="normálne 9 21" xfId="1127"/>
    <cellStyle name="normálne 9 21 2" xfId="2339"/>
    <cellStyle name="normálne 9 22" xfId="1128"/>
    <cellStyle name="normálne 9 22 2" xfId="2345"/>
    <cellStyle name="normálne 9 23" xfId="1129"/>
    <cellStyle name="normálne 9 23 2" xfId="2351"/>
    <cellStyle name="normálne 9 24" xfId="1130"/>
    <cellStyle name="normálne 9 24 2" xfId="2357"/>
    <cellStyle name="normálne 9 25" xfId="1131"/>
    <cellStyle name="normálne 9 25 2" xfId="2362"/>
    <cellStyle name="normálne 9 26" xfId="1132"/>
    <cellStyle name="normálne 9 26 2" xfId="2367"/>
    <cellStyle name="normálne 9 27" xfId="1133"/>
    <cellStyle name="normálne 9 27 2" xfId="2372"/>
    <cellStyle name="normálne 9 28" xfId="1134"/>
    <cellStyle name="normálne 9 28 2" xfId="2377"/>
    <cellStyle name="normálne 9 29" xfId="1313"/>
    <cellStyle name="normálne 9 3" xfId="1135"/>
    <cellStyle name="normálne 9 3 2" xfId="1136"/>
    <cellStyle name="normálne 9 3 2 2" xfId="1137"/>
    <cellStyle name="normálne 9 3 2 2 2" xfId="1138"/>
    <cellStyle name="normálne 9 3 2 2 2 2" xfId="1632"/>
    <cellStyle name="normálne 9 3 2 2 3" xfId="1139"/>
    <cellStyle name="normálne 9 3 2 2 3 2" xfId="1768"/>
    <cellStyle name="normálne 9 3 2 2 4" xfId="1140"/>
    <cellStyle name="normálne 9 3 2 2 4 2" xfId="1908"/>
    <cellStyle name="normálne 9 3 2 2 5" xfId="1141"/>
    <cellStyle name="normálne 9 3 2 2 5 2" xfId="2071"/>
    <cellStyle name="normálne 9 3 2 2 6" xfId="1142"/>
    <cellStyle name="normálne 9 3 2 2 6 2" xfId="2225"/>
    <cellStyle name="normálne 9 3 2 2 7" xfId="1456"/>
    <cellStyle name="normálne 9 3 2 3" xfId="1143"/>
    <cellStyle name="normálne 9 3 2 3 2" xfId="1559"/>
    <cellStyle name="normálne 9 3 2 4" xfId="1144"/>
    <cellStyle name="normálne 9 3 2 4 2" xfId="1696"/>
    <cellStyle name="normálne 9 3 2 5" xfId="1145"/>
    <cellStyle name="normálne 9 3 2 5 2" xfId="1837"/>
    <cellStyle name="normálne 9 3 2 6" xfId="1146"/>
    <cellStyle name="normálne 9 3 2 6 2" xfId="1999"/>
    <cellStyle name="normálne 9 3 2 7" xfId="1147"/>
    <cellStyle name="normálne 9 3 2 7 2" xfId="2155"/>
    <cellStyle name="normálne 9 3 2 8" xfId="1384"/>
    <cellStyle name="normálne 9 3 3" xfId="1148"/>
    <cellStyle name="normálne 9 3 3 2" xfId="1149"/>
    <cellStyle name="normálne 9 3 3 2 2" xfId="1597"/>
    <cellStyle name="normálne 9 3 3 3" xfId="1150"/>
    <cellStyle name="normálne 9 3 3 3 2" xfId="1733"/>
    <cellStyle name="normálne 9 3 3 4" xfId="1151"/>
    <cellStyle name="normálne 9 3 3 4 2" xfId="1873"/>
    <cellStyle name="normálne 9 3 3 5" xfId="1152"/>
    <cellStyle name="normálne 9 3 3 5 2" xfId="2036"/>
    <cellStyle name="normálne 9 3 3 6" xfId="1153"/>
    <cellStyle name="normálne 9 3 3 6 2" xfId="2177"/>
    <cellStyle name="normálne 9 3 3 7" xfId="1421"/>
    <cellStyle name="normálne 9 3 4" xfId="1154"/>
    <cellStyle name="normálne 9 3 4 2" xfId="1520"/>
    <cellStyle name="normálne 9 3 5" xfId="1155"/>
    <cellStyle name="normálne 9 3 5 2" xfId="1660"/>
    <cellStyle name="normálne 9 3 6" xfId="1156"/>
    <cellStyle name="normálne 9 3 6 2" xfId="1802"/>
    <cellStyle name="normálne 9 3 7" xfId="1157"/>
    <cellStyle name="normálne 9 3 7 2" xfId="1963"/>
    <cellStyle name="normálne 9 3 8" xfId="1158"/>
    <cellStyle name="normálne 9 3 8 2" xfId="2110"/>
    <cellStyle name="normálne 9 3 9" xfId="1347"/>
    <cellStyle name="normálne 9 4" xfId="1159"/>
    <cellStyle name="normálne 9 4 2" xfId="1160"/>
    <cellStyle name="normálne 9 4 2 2" xfId="1161"/>
    <cellStyle name="normálne 9 4 2 2 2" xfId="1610"/>
    <cellStyle name="normálne 9 4 2 3" xfId="1162"/>
    <cellStyle name="normálne 9 4 2 3 2" xfId="1746"/>
    <cellStyle name="normálne 9 4 2 4" xfId="1163"/>
    <cellStyle name="normálne 9 4 2 4 2" xfId="1886"/>
    <cellStyle name="normálne 9 4 2 5" xfId="1164"/>
    <cellStyle name="normálne 9 4 2 5 2" xfId="2049"/>
    <cellStyle name="normálne 9 4 2 6" xfId="1165"/>
    <cellStyle name="normálne 9 4 2 6 2" xfId="2127"/>
    <cellStyle name="normálne 9 4 2 7" xfId="1434"/>
    <cellStyle name="normálne 9 4 3" xfId="1166"/>
    <cellStyle name="normálne 9 4 3 2" xfId="1537"/>
    <cellStyle name="normálne 9 4 4" xfId="1167"/>
    <cellStyle name="normálne 9 4 4 2" xfId="1674"/>
    <cellStyle name="normálne 9 4 5" xfId="1168"/>
    <cellStyle name="normálne 9 4 5 2" xfId="1815"/>
    <cellStyle name="normálne 9 4 6" xfId="1169"/>
    <cellStyle name="normálne 9 4 6 2" xfId="1977"/>
    <cellStyle name="normálne 9 4 7" xfId="1170"/>
    <cellStyle name="normálne 9 4 7 2" xfId="2219"/>
    <cellStyle name="normálne 9 4 8" xfId="1362"/>
    <cellStyle name="normálne 9 5" xfId="1171"/>
    <cellStyle name="normálne 9 5 2" xfId="1172"/>
    <cellStyle name="normálne 9 5 2 2" xfId="1575"/>
    <cellStyle name="normálne 9 5 3" xfId="1173"/>
    <cellStyle name="normálne 9 5 3 2" xfId="1711"/>
    <cellStyle name="normálne 9 5 4" xfId="1174"/>
    <cellStyle name="normálne 9 5 4 2" xfId="1851"/>
    <cellStyle name="normálne 9 5 5" xfId="1175"/>
    <cellStyle name="normálne 9 5 5 2" xfId="2014"/>
    <cellStyle name="normálne 9 5 6" xfId="1176"/>
    <cellStyle name="normálne 9 5 6 2" xfId="2210"/>
    <cellStyle name="normálne 9 5 7" xfId="1399"/>
    <cellStyle name="normálne 9 6" xfId="1177"/>
    <cellStyle name="normálne 9 6 2" xfId="1487"/>
    <cellStyle name="normálne 9 7" xfId="1178"/>
    <cellStyle name="normálne 9 7 2" xfId="1641"/>
    <cellStyle name="normálne 9 8" xfId="1179"/>
    <cellStyle name="normálne 9 8 2" xfId="1521"/>
    <cellStyle name="normálne 9 9" xfId="1180"/>
    <cellStyle name="normálne 9 9 2" xfId="1181"/>
    <cellStyle name="normálne 9 9 2 2" xfId="2248"/>
    <cellStyle name="normálne 9 9 3" xfId="1182"/>
    <cellStyle name="normálne 9 9 3 2" xfId="2315"/>
    <cellStyle name="normálne 9 9 4" xfId="1927"/>
    <cellStyle name="normální_Absolventské statistiky prazdne" xfId="38"/>
    <cellStyle name="percentá 10" xfId="1183"/>
    <cellStyle name="percentá 11" xfId="1184"/>
    <cellStyle name="percentá 12" xfId="1185"/>
    <cellStyle name="percentá 13" xfId="1186"/>
    <cellStyle name="percentá 13 2" xfId="1187"/>
    <cellStyle name="percentá 13 2 2" xfId="2598"/>
    <cellStyle name="percentá 13 2 2 2" xfId="2710"/>
    <cellStyle name="percentá 13 2 3" xfId="2522"/>
    <cellStyle name="percentá 13 2 3 2" xfId="2711"/>
    <cellStyle name="percentá 13 2 4" xfId="2709"/>
    <cellStyle name="percentá 13 3" xfId="2582"/>
    <cellStyle name="percentá 13 3 2" xfId="2712"/>
    <cellStyle name="percentá 13 4" xfId="2428"/>
    <cellStyle name="percentá 13 4 2" xfId="2713"/>
    <cellStyle name="percentá 13 5" xfId="2708"/>
    <cellStyle name="percentá 14" xfId="1188"/>
    <cellStyle name="percentá 15" xfId="1189"/>
    <cellStyle name="percentá 16" xfId="1190"/>
    <cellStyle name="percentá 17" xfId="1191"/>
    <cellStyle name="Percentá 18" xfId="1286"/>
    <cellStyle name="Percentá 18 10" xfId="2805"/>
    <cellStyle name="percentá 18 2" xfId="2528"/>
    <cellStyle name="Percentá 18 3" xfId="2714"/>
    <cellStyle name="Percentá 18 4" xfId="2776"/>
    <cellStyle name="Percentá 18 5" xfId="2808"/>
    <cellStyle name="Percentá 18 6" xfId="2810"/>
    <cellStyle name="Percentá 18 7" xfId="2809"/>
    <cellStyle name="Percentá 18 8" xfId="2811"/>
    <cellStyle name="Percentá 18 9" xfId="2806"/>
    <cellStyle name="Percentá 19" xfId="1289"/>
    <cellStyle name="percentá 19 2" xfId="2525"/>
    <cellStyle name="percentá 19 2 2" xfId="2715"/>
    <cellStyle name="percentá 2" xfId="10"/>
    <cellStyle name="percentá 2 10" xfId="1192"/>
    <cellStyle name="percentá 2 11" xfId="1193"/>
    <cellStyle name="percentá 2 12" xfId="1194"/>
    <cellStyle name="percentá 2 13" xfId="1195"/>
    <cellStyle name="percentá 2 14" xfId="1196"/>
    <cellStyle name="percentá 2 15" xfId="1197"/>
    <cellStyle name="percentá 2 16" xfId="1198"/>
    <cellStyle name="percentá 2 17" xfId="1199"/>
    <cellStyle name="percentá 2 18" xfId="1200"/>
    <cellStyle name="percentá 2 19" xfId="1201"/>
    <cellStyle name="percentá 2 2" xfId="49"/>
    <cellStyle name="percentá 2 2 2" xfId="1202"/>
    <cellStyle name="percentá 2 20" xfId="1203"/>
    <cellStyle name="percentá 2 21" xfId="1204"/>
    <cellStyle name="percentá 2 22" xfId="1205"/>
    <cellStyle name="percentá 2 23" xfId="1206"/>
    <cellStyle name="percentá 2 24" xfId="1207"/>
    <cellStyle name="Percentá 2 25" xfId="2839"/>
    <cellStyle name="Percentá 2 26" xfId="2840"/>
    <cellStyle name="Percentá 2 27" xfId="2841"/>
    <cellStyle name="Percentá 2 28" xfId="3172"/>
    <cellStyle name="Percentá 2 29" xfId="3174"/>
    <cellStyle name="percentá 2 3" xfId="1208"/>
    <cellStyle name="percentá 2 3 2" xfId="1209"/>
    <cellStyle name="percentá 2 3 2 2" xfId="1210"/>
    <cellStyle name="percentá 2 3 2 2 2" xfId="1211"/>
    <cellStyle name="percentá 2 3 2 3" xfId="1212"/>
    <cellStyle name="percentá 2 3 2 3 2" xfId="1213"/>
    <cellStyle name="percentá 2 3 2 4" xfId="1214"/>
    <cellStyle name="percentá 2 3 3" xfId="1215"/>
    <cellStyle name="percentá 2 3 3 2" xfId="1216"/>
    <cellStyle name="percentá 2 3 3 2 2" xfId="1217"/>
    <cellStyle name="percentá 2 3 3 3" xfId="1218"/>
    <cellStyle name="percentá 2 3 3 3 2" xfId="1219"/>
    <cellStyle name="percentá 2 3 3 4" xfId="1220"/>
    <cellStyle name="percentá 2 3 4" xfId="1221"/>
    <cellStyle name="percentá 2 3 4 2" xfId="1222"/>
    <cellStyle name="percentá 2 3 4 2 2" xfId="1223"/>
    <cellStyle name="percentá 2 3 4 3" xfId="1224"/>
    <cellStyle name="percentá 2 3 4 3 2" xfId="1225"/>
    <cellStyle name="percentá 2 3 4 4" xfId="1226"/>
    <cellStyle name="percentá 2 3 5" xfId="1227"/>
    <cellStyle name="percentá 2 3 5 2" xfId="1228"/>
    <cellStyle name="percentá 2 3 6" xfId="1229"/>
    <cellStyle name="percentá 2 3 6 2" xfId="1230"/>
    <cellStyle name="percentá 2 3 7" xfId="1231"/>
    <cellStyle name="Percentá 2 30" xfId="3176"/>
    <cellStyle name="Percentá 2 31" xfId="3180"/>
    <cellStyle name="Percentá 2 32" xfId="3181"/>
    <cellStyle name="Percentá 2 33" xfId="3182"/>
    <cellStyle name="Percentá 2 34" xfId="3183"/>
    <cellStyle name="Percentá 2 35" xfId="3611"/>
    <cellStyle name="percentá 2 4" xfId="1232"/>
    <cellStyle name="percentá 2 5" xfId="1233"/>
    <cellStyle name="percentá 2 5 2" xfId="1234"/>
    <cellStyle name="percentá 2 5 3" xfId="1235"/>
    <cellStyle name="percentá 2 6" xfId="1236"/>
    <cellStyle name="percentá 2 7" xfId="1237"/>
    <cellStyle name="percentá 2 8" xfId="1238"/>
    <cellStyle name="percentá 2 9" xfId="1239"/>
    <cellStyle name="percentá 20" xfId="2604"/>
    <cellStyle name="percentá 21" xfId="2601"/>
    <cellStyle name="percentá 21 2" xfId="2781"/>
    <cellStyle name="percentá 21 2 2" xfId="2823"/>
    <cellStyle name="percentá 21 2 2 2" xfId="2880"/>
    <cellStyle name="percentá 21 2 2 2 2" xfId="2969"/>
    <cellStyle name="percentá 21 2 2 2 2 2" xfId="3153"/>
    <cellStyle name="percentá 21 2 2 2 2 2 2" xfId="3571"/>
    <cellStyle name="percentá 21 2 2 2 2 3" xfId="3392"/>
    <cellStyle name="percentá 21 2 2 2 3" xfId="3067"/>
    <cellStyle name="percentá 21 2 2 2 3 2" xfId="3485"/>
    <cellStyle name="percentá 21 2 2 2 4" xfId="3306"/>
    <cellStyle name="percentá 21 2 2 3" xfId="2927"/>
    <cellStyle name="percentá 21 2 2 3 2" xfId="3111"/>
    <cellStyle name="percentá 21 2 2 3 2 2" xfId="3529"/>
    <cellStyle name="percentá 21 2 2 3 3" xfId="3350"/>
    <cellStyle name="percentá 21 2 2 4" xfId="3025"/>
    <cellStyle name="percentá 21 2 2 4 2" xfId="3443"/>
    <cellStyle name="percentá 21 2 2 5" xfId="3264"/>
    <cellStyle name="percentá 21 2 3" xfId="2861"/>
    <cellStyle name="percentá 21 2 3 2" xfId="2950"/>
    <cellStyle name="percentá 21 2 3 2 2" xfId="3134"/>
    <cellStyle name="percentá 21 2 3 2 2 2" xfId="3552"/>
    <cellStyle name="percentá 21 2 3 2 3" xfId="3373"/>
    <cellStyle name="percentá 21 2 3 3" xfId="3048"/>
    <cellStyle name="percentá 21 2 3 3 2" xfId="3466"/>
    <cellStyle name="percentá 21 2 3 4" xfId="3287"/>
    <cellStyle name="percentá 21 2 4" xfId="2908"/>
    <cellStyle name="percentá 21 2 4 2" xfId="3092"/>
    <cellStyle name="percentá 21 2 4 2 2" xfId="3510"/>
    <cellStyle name="percentá 21 2 4 3" xfId="3331"/>
    <cellStyle name="percentá 21 2 5" xfId="3006"/>
    <cellStyle name="percentá 21 2 5 2" xfId="3424"/>
    <cellStyle name="percentá 21 2 6" xfId="3245"/>
    <cellStyle name="percentá 21 3" xfId="2814"/>
    <cellStyle name="percentá 21 3 2" xfId="2871"/>
    <cellStyle name="percentá 21 3 2 2" xfId="2960"/>
    <cellStyle name="percentá 21 3 2 2 2" xfId="3144"/>
    <cellStyle name="percentá 21 3 2 2 2 2" xfId="3562"/>
    <cellStyle name="percentá 21 3 2 2 3" xfId="3383"/>
    <cellStyle name="percentá 21 3 2 3" xfId="3058"/>
    <cellStyle name="percentá 21 3 2 3 2" xfId="3476"/>
    <cellStyle name="percentá 21 3 2 4" xfId="3297"/>
    <cellStyle name="percentá 21 3 3" xfId="2918"/>
    <cellStyle name="percentá 21 3 3 2" xfId="3102"/>
    <cellStyle name="percentá 21 3 3 2 2" xfId="3520"/>
    <cellStyle name="percentá 21 3 3 3" xfId="3341"/>
    <cellStyle name="percentá 21 3 4" xfId="3016"/>
    <cellStyle name="percentá 21 3 4 2" xfId="3434"/>
    <cellStyle name="percentá 21 3 5" xfId="3255"/>
    <cellStyle name="percentá 21 4" xfId="2852"/>
    <cellStyle name="percentá 21 4 2" xfId="2941"/>
    <cellStyle name="percentá 21 4 2 2" xfId="3125"/>
    <cellStyle name="percentá 21 4 2 2 2" xfId="3543"/>
    <cellStyle name="percentá 21 4 2 3" xfId="3364"/>
    <cellStyle name="percentá 21 4 3" xfId="3039"/>
    <cellStyle name="percentá 21 4 3 2" xfId="3457"/>
    <cellStyle name="percentá 21 4 4" xfId="3278"/>
    <cellStyle name="percentá 21 5" xfId="2899"/>
    <cellStyle name="percentá 21 5 2" xfId="3083"/>
    <cellStyle name="percentá 21 5 2 2" xfId="3501"/>
    <cellStyle name="percentá 21 5 3" xfId="3322"/>
    <cellStyle name="percentá 21 6" xfId="2996"/>
    <cellStyle name="percentá 21 6 2" xfId="3414"/>
    <cellStyle name="percentá 21 7" xfId="3226"/>
    <cellStyle name="Percentá 22" xfId="1294"/>
    <cellStyle name="Percentá 22 2" xfId="2716"/>
    <cellStyle name="Percentá 23" xfId="2717"/>
    <cellStyle name="Percentá 24" xfId="2758"/>
    <cellStyle name="Percentá 25" xfId="2786"/>
    <cellStyle name="Percentá 26" xfId="2796"/>
    <cellStyle name="Percentá 27" xfId="2793"/>
    <cellStyle name="Percentá 28" xfId="2787"/>
    <cellStyle name="Percentá 29" xfId="2791"/>
    <cellStyle name="percentá 3" xfId="15"/>
    <cellStyle name="percentá 3 10" xfId="1240"/>
    <cellStyle name="percentá 3 11" xfId="1241"/>
    <cellStyle name="percentá 3 2" xfId="1242"/>
    <cellStyle name="percentá 3 3" xfId="1243"/>
    <cellStyle name="percentá 3 4" xfId="1244"/>
    <cellStyle name="percentá 3 5" xfId="1245"/>
    <cellStyle name="percentá 3 6" xfId="1246"/>
    <cellStyle name="percentá 3 7" xfId="1247"/>
    <cellStyle name="percentá 3 8" xfId="1248"/>
    <cellStyle name="percentá 3 9" xfId="1249"/>
    <cellStyle name="Percentá 30" xfId="2792"/>
    <cellStyle name="Percentá 31" xfId="2794"/>
    <cellStyle name="Percentá 32" xfId="2789"/>
    <cellStyle name="Percentá 33" xfId="2790"/>
    <cellStyle name="Percentá 34" xfId="2788"/>
    <cellStyle name="Percentá 35" xfId="2755"/>
    <cellStyle name="Percentá 35 2" xfId="2818"/>
    <cellStyle name="Percentá 35 2 2" xfId="2875"/>
    <cellStyle name="Percentá 35 2 2 2" xfId="2964"/>
    <cellStyle name="Percentá 35 2 2 2 2" xfId="3148"/>
    <cellStyle name="Percentá 35 2 2 2 2 2" xfId="3566"/>
    <cellStyle name="Percentá 35 2 2 2 3" xfId="3387"/>
    <cellStyle name="Percentá 35 2 2 3" xfId="3062"/>
    <cellStyle name="Percentá 35 2 2 3 2" xfId="3480"/>
    <cellStyle name="Percentá 35 2 2 4" xfId="3301"/>
    <cellStyle name="Percentá 35 2 3" xfId="2922"/>
    <cellStyle name="Percentá 35 2 3 2" xfId="3106"/>
    <cellStyle name="Percentá 35 2 3 2 2" xfId="3524"/>
    <cellStyle name="Percentá 35 2 3 3" xfId="3345"/>
    <cellStyle name="Percentá 35 2 4" xfId="3020"/>
    <cellStyle name="Percentá 35 2 4 2" xfId="3438"/>
    <cellStyle name="Percentá 35 2 5" xfId="3259"/>
    <cellStyle name="Percentá 35 3" xfId="2856"/>
    <cellStyle name="Percentá 35 3 2" xfId="2945"/>
    <cellStyle name="Percentá 35 3 2 2" xfId="3129"/>
    <cellStyle name="Percentá 35 3 2 2 2" xfId="3547"/>
    <cellStyle name="Percentá 35 3 2 3" xfId="3368"/>
    <cellStyle name="Percentá 35 3 3" xfId="3043"/>
    <cellStyle name="Percentá 35 3 3 2" xfId="3461"/>
    <cellStyle name="Percentá 35 3 4" xfId="3282"/>
    <cellStyle name="Percentá 35 4" xfId="2903"/>
    <cellStyle name="Percentá 35 4 2" xfId="3087"/>
    <cellStyle name="Percentá 35 4 2 2" xfId="3505"/>
    <cellStyle name="Percentá 35 4 3" xfId="3326"/>
    <cellStyle name="Percentá 35 5" xfId="3001"/>
    <cellStyle name="Percentá 35 5 2" xfId="3419"/>
    <cellStyle name="Percentá 35 6" xfId="3240"/>
    <cellStyle name="Percentá 36" xfId="2803"/>
    <cellStyle name="Percentá 37" xfId="2828"/>
    <cellStyle name="Percentá 38" xfId="2829"/>
    <cellStyle name="Percentá 39" xfId="2831"/>
    <cellStyle name="percentá 4" xfId="39"/>
    <cellStyle name="percentá 4 2" xfId="1322"/>
    <cellStyle name="Percentá 40" xfId="2830"/>
    <cellStyle name="Percentá 41" xfId="2834"/>
    <cellStyle name="Percentá 42" xfId="2847"/>
    <cellStyle name="Percentá 43" xfId="2894"/>
    <cellStyle name="Percentá 44" xfId="2980"/>
    <cellStyle name="Percentá 45" xfId="2981"/>
    <cellStyle name="Percentá 46" xfId="2986"/>
    <cellStyle name="Percentá 47" xfId="2983"/>
    <cellStyle name="Percentá 47 2" xfId="3404"/>
    <cellStyle name="Percentá 48" xfId="2997"/>
    <cellStyle name="Percentá 48 2" xfId="3415"/>
    <cellStyle name="Percentá 49" xfId="3164"/>
    <cellStyle name="percentá 5" xfId="40"/>
    <cellStyle name="percentá 5 2" xfId="1335"/>
    <cellStyle name="Percentá 50" xfId="2988"/>
    <cellStyle name="Percentá 50 2" xfId="3406"/>
    <cellStyle name="Percentá 51" xfId="2994"/>
    <cellStyle name="Percentá 51 2" xfId="3412"/>
    <cellStyle name="Percentá 52" xfId="2991"/>
    <cellStyle name="Percentá 52 2" xfId="3409"/>
    <cellStyle name="Percentá 53" xfId="2992"/>
    <cellStyle name="Percentá 53 2" xfId="3410"/>
    <cellStyle name="Percentá 54" xfId="2990"/>
    <cellStyle name="Percentá 54 2" xfId="3408"/>
    <cellStyle name="Percentá 55" xfId="3170"/>
    <cellStyle name="Percentá 55 2" xfId="3587"/>
    <cellStyle name="Percentá 56" xfId="3173"/>
    <cellStyle name="Percentá 56 2" xfId="3589"/>
    <cellStyle name="Percentá 57" xfId="3171"/>
    <cellStyle name="Percentá 57 2" xfId="3588"/>
    <cellStyle name="Percentá 58" xfId="3177"/>
    <cellStyle name="Percentá 58 2" xfId="3591"/>
    <cellStyle name="Percentá 59" xfId="3175"/>
    <cellStyle name="Percentá 59 2" xfId="3590"/>
    <cellStyle name="percentá 6" xfId="50"/>
    <cellStyle name="Percentá 60" xfId="3178"/>
    <cellStyle name="Percentá 60 2" xfId="3592"/>
    <cellStyle name="Percentá 61" xfId="3179"/>
    <cellStyle name="Percentá 61 2" xfId="3593"/>
    <cellStyle name="Percentá 62" xfId="3219"/>
    <cellStyle name="Percentá 63" xfId="5"/>
    <cellStyle name="percentá 7" xfId="1250"/>
    <cellStyle name="percentá 8" xfId="1251"/>
    <cellStyle name="percentá 9" xfId="1252"/>
    <cellStyle name="percentá 9 10" xfId="2718"/>
    <cellStyle name="percentá 9 2" xfId="1253"/>
    <cellStyle name="percentá 9 2 2" xfId="1254"/>
    <cellStyle name="percentá 9 2 2 2" xfId="2588"/>
    <cellStyle name="percentá 9 2 2 2 2" xfId="2721"/>
    <cellStyle name="percentá 9 2 2 3" xfId="2443"/>
    <cellStyle name="percentá 9 2 2 3 2" xfId="2722"/>
    <cellStyle name="percentá 9 2 2 4" xfId="2720"/>
    <cellStyle name="percentá 9 2 3" xfId="2533"/>
    <cellStyle name="percentá 9 2 3 2" xfId="2723"/>
    <cellStyle name="percentá 9 2 4" xfId="1644"/>
    <cellStyle name="percentá 9 2 4 2" xfId="2724"/>
    <cellStyle name="percentá 9 2 5" xfId="2719"/>
    <cellStyle name="percentá 9 3" xfId="1255"/>
    <cellStyle name="percentá 9 3 2" xfId="1256"/>
    <cellStyle name="percentá 9 3 2 2" xfId="2590"/>
    <cellStyle name="percentá 9 3 2 2 2" xfId="2727"/>
    <cellStyle name="percentá 9 3 2 3" xfId="2447"/>
    <cellStyle name="percentá 9 3 2 3 2" xfId="2728"/>
    <cellStyle name="percentá 9 3 2 4" xfId="2726"/>
    <cellStyle name="percentá 9 3 3" xfId="2535"/>
    <cellStyle name="percentá 9 3 3 2" xfId="2729"/>
    <cellStyle name="percentá 9 3 4" xfId="1780"/>
    <cellStyle name="percentá 9 3 4 2" xfId="2730"/>
    <cellStyle name="percentá 9 3 5" xfId="2725"/>
    <cellStyle name="percentá 9 4" xfId="1257"/>
    <cellStyle name="percentá 9 4 2" xfId="1258"/>
    <cellStyle name="percentá 9 4 2 2" xfId="2592"/>
    <cellStyle name="percentá 9 4 2 2 2" xfId="2733"/>
    <cellStyle name="percentá 9 4 2 3" xfId="2449"/>
    <cellStyle name="percentá 9 4 2 3 2" xfId="2734"/>
    <cellStyle name="percentá 9 4 2 4" xfId="2732"/>
    <cellStyle name="percentá 9 4 3" xfId="2537"/>
    <cellStyle name="percentá 9 4 3 2" xfId="2735"/>
    <cellStyle name="percentá 9 4 4" xfId="1919"/>
    <cellStyle name="percentá 9 4 4 2" xfId="2736"/>
    <cellStyle name="percentá 9 4 5" xfId="2731"/>
    <cellStyle name="percentá 9 5" xfId="1259"/>
    <cellStyle name="percentá 9 5 2" xfId="1260"/>
    <cellStyle name="percentá 9 5 2 2" xfId="2594"/>
    <cellStyle name="percentá 9 5 2 2 2" xfId="2739"/>
    <cellStyle name="percentá 9 5 2 3" xfId="2455"/>
    <cellStyle name="percentá 9 5 2 3 2" xfId="2740"/>
    <cellStyle name="percentá 9 5 2 4" xfId="2738"/>
    <cellStyle name="percentá 9 5 3" xfId="2539"/>
    <cellStyle name="percentá 9 5 3 2" xfId="2741"/>
    <cellStyle name="percentá 9 5 4" xfId="2083"/>
    <cellStyle name="percentá 9 5 4 2" xfId="2742"/>
    <cellStyle name="percentá 9 5 5" xfId="2737"/>
    <cellStyle name="percentá 9 6" xfId="1261"/>
    <cellStyle name="percentá 9 6 2" xfId="1262"/>
    <cellStyle name="percentá 9 6 2 2" xfId="2595"/>
    <cellStyle name="percentá 9 6 2 2 2" xfId="2745"/>
    <cellStyle name="percentá 9 6 2 3" xfId="2463"/>
    <cellStyle name="percentá 9 6 2 3 2" xfId="2746"/>
    <cellStyle name="percentá 9 6 2 4" xfId="2744"/>
    <cellStyle name="percentá 9 6 3" xfId="2540"/>
    <cellStyle name="percentá 9 6 3 2" xfId="2747"/>
    <cellStyle name="percentá 9 6 4" xfId="2130"/>
    <cellStyle name="percentá 9 6 4 2" xfId="2748"/>
    <cellStyle name="percentá 9 6 5" xfId="2743"/>
    <cellStyle name="percentá 9 7" xfId="1263"/>
    <cellStyle name="percentá 9 7 2" xfId="2585"/>
    <cellStyle name="percentá 9 7 2 2" xfId="2750"/>
    <cellStyle name="percentá 9 7 3" xfId="2436"/>
    <cellStyle name="percentá 9 7 3 2" xfId="2751"/>
    <cellStyle name="percentá 9 7 4" xfId="2749"/>
    <cellStyle name="percentá 9 8" xfId="2530"/>
    <cellStyle name="percentá 9 8 2" xfId="2752"/>
    <cellStyle name="percentá 9 9" xfId="1468"/>
    <cellStyle name="percentá 9 9 2" xfId="2753"/>
    <cellStyle name="Použité hypertextové prepojenie" xfId="3621"/>
    <cellStyle name="Poznámka 2" xfId="1264"/>
    <cellStyle name="Poznámka 2 2" xfId="2422"/>
    <cellStyle name="Poznámka 2 3" xfId="3211"/>
    <cellStyle name="Poznámka 3" xfId="1265"/>
    <cellStyle name="Poznámka 3 2" xfId="2418"/>
    <cellStyle name="Poznámka 4" xfId="1266"/>
    <cellStyle name="Poznámka 4 2" xfId="2420"/>
    <cellStyle name="Poznámka 5" xfId="1267"/>
    <cellStyle name="Poznámka 5 2" xfId="2419"/>
    <cellStyle name="Poznámka 6" xfId="1268"/>
    <cellStyle name="Poznámka 6 2" xfId="2421"/>
    <cellStyle name="Poznámka 7" xfId="1269"/>
    <cellStyle name="Poznámka 7 2" xfId="2417"/>
    <cellStyle name="Prepojená bunka 2" xfId="1270"/>
    <cellStyle name="Prepojená bunka 2 2" xfId="2492"/>
    <cellStyle name="Prepojená bunka 2 3" xfId="3192"/>
    <cellStyle name="Prepojená bunka 3" xfId="2552"/>
    <cellStyle name="Prepojená bunka 4" xfId="2616"/>
    <cellStyle name="Prepojená bunka 5" xfId="2388"/>
    <cellStyle name="SAPBEXaggData" xfId="1271"/>
    <cellStyle name="Spolu 2" xfId="1272"/>
    <cellStyle name="Spolu 2 2" xfId="2496"/>
    <cellStyle name="Spolu 2 3" xfId="3200"/>
    <cellStyle name="Spolu 3" xfId="2556"/>
    <cellStyle name="Spolu 4" xfId="2620"/>
    <cellStyle name="Spolu 5" xfId="2392"/>
    <cellStyle name="Text upozornenia 2" xfId="1273"/>
    <cellStyle name="Text upozornenia 2 2" xfId="2494"/>
    <cellStyle name="Text upozornenia 2 3" xfId="3229"/>
    <cellStyle name="Text upozornenia 3" xfId="2554"/>
    <cellStyle name="Text upozornenia 4" xfId="2618"/>
    <cellStyle name="Text upozornenia 5" xfId="2390"/>
    <cellStyle name="Titul 2" xfId="2605"/>
    <cellStyle name="Titul 3" xfId="1295"/>
    <cellStyle name="Titul 4" xfId="3187"/>
    <cellStyle name="Vstup 2" xfId="1274"/>
    <cellStyle name="Vstup 2 2" xfId="2489"/>
    <cellStyle name="Vstup 2 3" xfId="3209"/>
    <cellStyle name="Vstup 3" xfId="2549"/>
    <cellStyle name="Vstup 4" xfId="2613"/>
    <cellStyle name="Vstup 5" xfId="2385"/>
    <cellStyle name="Výpočet 2" xfId="1275"/>
    <cellStyle name="Výpočet 2 2" xfId="2491"/>
    <cellStyle name="Výpočet 2 3" xfId="3191"/>
    <cellStyle name="Výpočet 3" xfId="2551"/>
    <cellStyle name="Výpočet 4" xfId="2615"/>
    <cellStyle name="Výpočet 5" xfId="2387"/>
    <cellStyle name="Výstup 2" xfId="1276"/>
    <cellStyle name="Výstup 2 2" xfId="2490"/>
    <cellStyle name="Výstup 2 3" xfId="3201"/>
    <cellStyle name="Výstup 3" xfId="2550"/>
    <cellStyle name="Výstup 4" xfId="2614"/>
    <cellStyle name="Výstup 5" xfId="2386"/>
    <cellStyle name="Vysvetľujúci text 2" xfId="1277"/>
    <cellStyle name="Vysvetľujúci text 2 2" xfId="2495"/>
    <cellStyle name="Vysvetľujúci text 2 3" xfId="3230"/>
    <cellStyle name="Vysvetľujúci text 3" xfId="2555"/>
    <cellStyle name="Vysvetľujúci text 4" xfId="2619"/>
    <cellStyle name="Vysvetľujúci text 5" xfId="2391"/>
    <cellStyle name="Zlá 2" xfId="1278"/>
    <cellStyle name="Zlá 2 2" xfId="2487"/>
    <cellStyle name="Zlá 2 3" xfId="3218"/>
    <cellStyle name="Zlá 2 4" xfId="3613"/>
    <cellStyle name="Zlá 3" xfId="2547"/>
    <cellStyle name="Zlá 4" xfId="2611"/>
    <cellStyle name="Zlá 5" xfId="2383"/>
    <cellStyle name="Zvýraznenie1 2" xfId="1279"/>
    <cellStyle name="Zvýraznenie1 2 2" xfId="2497"/>
    <cellStyle name="Zvýraznenie1 2 3" xfId="3210"/>
    <cellStyle name="Zvýraznenie1 3" xfId="2557"/>
    <cellStyle name="Zvýraznenie1 4" xfId="2621"/>
    <cellStyle name="Zvýraznenie1 5" xfId="2393"/>
    <cellStyle name="Zvýraznenie2 2" xfId="1280"/>
    <cellStyle name="Zvýraznenie2 2 2" xfId="2501"/>
    <cellStyle name="Zvýraznenie2 2 3" xfId="3190"/>
    <cellStyle name="Zvýraznenie2 3" xfId="2561"/>
    <cellStyle name="Zvýraznenie2 4" xfId="2625"/>
    <cellStyle name="Zvýraznenie2 5" xfId="2397"/>
    <cellStyle name="Zvýraznenie3 2" xfId="1281"/>
    <cellStyle name="Zvýraznenie3 2 2" xfId="2505"/>
    <cellStyle name="Zvýraznenie3 2 3" xfId="3199"/>
    <cellStyle name="Zvýraznenie3 3" xfId="2565"/>
    <cellStyle name="Zvýraznenie3 4" xfId="2629"/>
    <cellStyle name="Zvýraznenie3 5" xfId="2401"/>
    <cellStyle name="Zvýraznenie4 2" xfId="1282"/>
    <cellStyle name="Zvýraznenie4 2 2" xfId="2509"/>
    <cellStyle name="Zvýraznenie4 2 3" xfId="3228"/>
    <cellStyle name="Zvýraznenie4 3" xfId="2569"/>
    <cellStyle name="Zvýraznenie4 4" xfId="2633"/>
    <cellStyle name="Zvýraznenie4 5" xfId="2405"/>
    <cellStyle name="Zvýraznenie5 2" xfId="1283"/>
    <cellStyle name="Zvýraznenie5 2 2" xfId="2513"/>
    <cellStyle name="Zvýraznenie5 2 3" xfId="3217"/>
    <cellStyle name="Zvýraznenie5 3" xfId="2573"/>
    <cellStyle name="Zvýraznenie5 4" xfId="2637"/>
    <cellStyle name="Zvýraznenie5 5" xfId="2409"/>
    <cellStyle name="Zvýraznenie6 2" xfId="1284"/>
    <cellStyle name="Zvýraznenie6 2 2" xfId="2517"/>
    <cellStyle name="Zvýraznenie6 2 3" xfId="3208"/>
    <cellStyle name="Zvýraznenie6 3" xfId="2577"/>
    <cellStyle name="Zvýraznenie6 4" xfId="2641"/>
    <cellStyle name="Zvýraznenie6 5" xfId="2413"/>
  </cellStyles>
  <dxfs count="0"/>
  <tableStyles count="0" defaultTableStyle="TableStyleMedium2" defaultPivotStyle="PivotStyleLight16"/>
  <colors>
    <mruColors>
      <color rgb="FF2C9ADC"/>
      <color rgb="FFAAD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224</xdr:row>
      <xdr:rowOff>133350</xdr:rowOff>
    </xdr:from>
    <xdr:to>
      <xdr:col>2</xdr:col>
      <xdr:colOff>771525</xdr:colOff>
      <xdr:row>225</xdr:row>
      <xdr:rowOff>85725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6804600"/>
          <a:ext cx="2571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1019175</xdr:colOff>
      <xdr:row>224</xdr:row>
      <xdr:rowOff>123825</xdr:rowOff>
    </xdr:from>
    <xdr:to>
      <xdr:col>4</xdr:col>
      <xdr:colOff>1143000</xdr:colOff>
      <xdr:row>225</xdr:row>
      <xdr:rowOff>66675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6795075"/>
          <a:ext cx="1238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health/disability/data/database" TargetMode="External"/><Relationship Id="rId2" Type="http://schemas.openxmlformats.org/officeDocument/2006/relationships/hyperlink" Target="http://www.upsvar.sk/statistiky/socialne-veci-statistiky.html" TargetMode="External"/><Relationship Id="rId1" Type="http://schemas.openxmlformats.org/officeDocument/2006/relationships/hyperlink" Target="http://www.socpoist.sk/poistenie-v-nezamestnanosti-jzy/" TargetMode="External"/><Relationship Id="rId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upsvar.sk/statistiky/nezamestnanost-mesacne-statistiky.html" TargetMode="External"/><Relationship Id="rId7" Type="http://schemas.openxmlformats.org/officeDocument/2006/relationships/hyperlink" Target="http://ec.europa.eu/eurostat/web/labour-market/labour-market-policy/main-tables" TargetMode="External"/><Relationship Id="rId2" Type="http://schemas.openxmlformats.org/officeDocument/2006/relationships/hyperlink" Target="http://www.finance.gov.sk/Default.aspx?CatID=10725" TargetMode="External"/><Relationship Id="rId1" Type="http://schemas.openxmlformats.org/officeDocument/2006/relationships/hyperlink" Target="http://ec.europa.eu/eurostat/web/labour-market/labour-market-policy/main-tables" TargetMode="External"/><Relationship Id="rId6" Type="http://schemas.openxmlformats.org/officeDocument/2006/relationships/hyperlink" Target="http://ec.europa.eu/eurostat/web/labour-market/labour-market-policy/main-tables" TargetMode="External"/><Relationship Id="rId5" Type="http://schemas.openxmlformats.org/officeDocument/2006/relationships/hyperlink" Target="http://ec.europa.eu/eurostat/web/labour-market/labour-market-policy/main-tables" TargetMode="External"/><Relationship Id="rId4" Type="http://schemas.openxmlformats.org/officeDocument/2006/relationships/hyperlink" Target="http://ec.europa.eu/eurostat/web/labour-market/labour-market-policy/main-table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financnejpolitiky.sk/kalkulacky/zamestnanecka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ec.europa.eu/eurostat/web/labour-market/labour-market-policy/database" TargetMode="External"/><Relationship Id="rId1" Type="http://schemas.openxmlformats.org/officeDocument/2006/relationships/hyperlink" Target="http://ec.europa.eu/eurostat/web/labour-market/labour-market-policy/main-tabl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eurostat/data/database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cations.iadb.org/bitstream/handle/11319/7423/The-World-Of-Public-Employment-Services.pdf" TargetMode="External"/><Relationship Id="rId2" Type="http://schemas.openxmlformats.org/officeDocument/2006/relationships/hyperlink" Target="https://publications.iadb.org/bitstream/handle/11319/7423/The-World-Of-Public-Employment-Services.pdf" TargetMode="External"/><Relationship Id="rId1" Type="http://schemas.openxmlformats.org/officeDocument/2006/relationships/hyperlink" Target="https://publications.iadb.org/bitstream/handle/11319/7423/The-World-Of-Public-Employment-Services.pdf" TargetMode="External"/><Relationship Id="rId4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ce.gov.sk/Default.aspx?CatID=10725" TargetMode="External"/><Relationship Id="rId1" Type="http://schemas.openxmlformats.org/officeDocument/2006/relationships/hyperlink" Target="http://ec.europa.eu/europe2020/pdf/csr2016/sp2016_slovakia_sk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psvar.sk/statistiky/nezamestnanost-mesacne-statistiky.html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svar.sk/buxus/docs/statistic/aotp_2014/Vyhodnotenie_AOTP_201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data/datab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ec.europa.eu/europe2020/pdf/csr2016/sp2016_slovakia_sk.pdf" TargetMode="External"/><Relationship Id="rId1" Type="http://schemas.openxmlformats.org/officeDocument/2006/relationships/hyperlink" Target="http://ec.europa.eu/eurostat/data/databas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svar.sk/statistiky/nezamestnanost-mesacne-statistiky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data/databas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data/databas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psvar.sk/statistiky/nezamestnanost-mesacne-statistiky.html" TargetMode="External"/><Relationship Id="rId1" Type="http://schemas.openxmlformats.org/officeDocument/2006/relationships/hyperlink" Target="http://ec.europa.eu/eurostat/data/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9ADC"/>
  </sheetPr>
  <dimension ref="A1:C81"/>
  <sheetViews>
    <sheetView workbookViewId="0">
      <selection activeCell="C37" sqref="C37"/>
    </sheetView>
  </sheetViews>
  <sheetFormatPr defaultRowHeight="16.5" x14ac:dyDescent="0.25"/>
  <cols>
    <col min="1" max="1" width="9.140625" style="2"/>
    <col min="2" max="2" width="82.85546875" style="2" bestFit="1" customWidth="1"/>
    <col min="3" max="16384" width="9.140625" style="2"/>
  </cols>
  <sheetData>
    <row r="1" spans="1:3" ht="18" x14ac:dyDescent="0.25">
      <c r="A1" s="45" t="s">
        <v>199</v>
      </c>
    </row>
    <row r="2" spans="1:3" ht="18" x14ac:dyDescent="0.25">
      <c r="A2" s="1" t="s">
        <v>198</v>
      </c>
      <c r="B2" s="47"/>
    </row>
    <row r="3" spans="1:3" x14ac:dyDescent="0.25">
      <c r="A3" s="6" t="s">
        <v>772</v>
      </c>
      <c r="B3" s="48"/>
    </row>
    <row r="5" spans="1:3" x14ac:dyDescent="0.25">
      <c r="A5" s="1" t="s">
        <v>784</v>
      </c>
    </row>
    <row r="6" spans="1:3" x14ac:dyDescent="0.25">
      <c r="A6" s="3" t="s">
        <v>195</v>
      </c>
      <c r="B6" s="3" t="s">
        <v>196</v>
      </c>
      <c r="C6" s="3" t="s">
        <v>197</v>
      </c>
    </row>
    <row r="7" spans="1:3" x14ac:dyDescent="0.25">
      <c r="A7" s="51">
        <v>1</v>
      </c>
      <c r="B7" s="49" t="s">
        <v>770</v>
      </c>
      <c r="C7" s="11" t="s">
        <v>769</v>
      </c>
    </row>
    <row r="8" spans="1:3" x14ac:dyDescent="0.25">
      <c r="A8" s="137">
        <v>2</v>
      </c>
      <c r="B8" s="2" t="s">
        <v>773</v>
      </c>
      <c r="C8" s="11" t="s">
        <v>819</v>
      </c>
    </row>
    <row r="9" spans="1:3" x14ac:dyDescent="0.25">
      <c r="A9" s="137">
        <v>3</v>
      </c>
      <c r="B9" s="2" t="s">
        <v>774</v>
      </c>
      <c r="C9" s="11" t="s">
        <v>820</v>
      </c>
    </row>
    <row r="10" spans="1:3" x14ac:dyDescent="0.25">
      <c r="A10" s="137">
        <v>4</v>
      </c>
      <c r="B10" s="2" t="s">
        <v>775</v>
      </c>
      <c r="C10" s="11" t="s">
        <v>821</v>
      </c>
    </row>
    <row r="11" spans="1:3" x14ac:dyDescent="0.25">
      <c r="A11" s="137">
        <v>5</v>
      </c>
      <c r="B11" s="2" t="s">
        <v>776</v>
      </c>
      <c r="C11" s="11" t="s">
        <v>822</v>
      </c>
    </row>
    <row r="12" spans="1:3" x14ac:dyDescent="0.25">
      <c r="A12" s="137">
        <v>6</v>
      </c>
      <c r="B12" s="2" t="s">
        <v>777</v>
      </c>
      <c r="C12" s="11" t="s">
        <v>823</v>
      </c>
    </row>
    <row r="13" spans="1:3" x14ac:dyDescent="0.25">
      <c r="A13" s="137">
        <v>7</v>
      </c>
      <c r="B13" s="2" t="s">
        <v>778</v>
      </c>
      <c r="C13" s="11" t="s">
        <v>824</v>
      </c>
    </row>
    <row r="14" spans="1:3" x14ac:dyDescent="0.25">
      <c r="A14" s="137">
        <v>8</v>
      </c>
      <c r="B14" s="2" t="s">
        <v>779</v>
      </c>
      <c r="C14" s="11" t="s">
        <v>825</v>
      </c>
    </row>
    <row r="15" spans="1:3" x14ac:dyDescent="0.25">
      <c r="A15" s="137">
        <v>9</v>
      </c>
      <c r="B15" s="2" t="s">
        <v>780</v>
      </c>
      <c r="C15" s="11" t="s">
        <v>825</v>
      </c>
    </row>
    <row r="16" spans="1:3" x14ac:dyDescent="0.25">
      <c r="A16" s="137">
        <v>10</v>
      </c>
      <c r="B16" s="2" t="s">
        <v>782</v>
      </c>
      <c r="C16" s="11" t="s">
        <v>826</v>
      </c>
    </row>
    <row r="17" spans="1:3" x14ac:dyDescent="0.25">
      <c r="A17" s="137">
        <v>11</v>
      </c>
      <c r="B17" s="2" t="s">
        <v>783</v>
      </c>
      <c r="C17" s="11" t="s">
        <v>826</v>
      </c>
    </row>
    <row r="18" spans="1:3" x14ac:dyDescent="0.25">
      <c r="A18" s="137">
        <v>12</v>
      </c>
      <c r="B18" s="2" t="s">
        <v>922</v>
      </c>
      <c r="C18" s="11" t="s">
        <v>826</v>
      </c>
    </row>
    <row r="19" spans="1:3" x14ac:dyDescent="0.25">
      <c r="A19" s="51">
        <v>13</v>
      </c>
      <c r="B19" s="2" t="s">
        <v>785</v>
      </c>
      <c r="C19" s="11" t="s">
        <v>827</v>
      </c>
    </row>
    <row r="20" spans="1:3" x14ac:dyDescent="0.25">
      <c r="A20" s="137">
        <v>14</v>
      </c>
      <c r="B20" s="2" t="s">
        <v>787</v>
      </c>
      <c r="C20" s="11" t="s">
        <v>827</v>
      </c>
    </row>
    <row r="21" spans="1:3" x14ac:dyDescent="0.25">
      <c r="A21" s="51">
        <v>15</v>
      </c>
      <c r="B21" s="2" t="s">
        <v>788</v>
      </c>
      <c r="C21" s="11" t="s">
        <v>827</v>
      </c>
    </row>
    <row r="22" spans="1:3" x14ac:dyDescent="0.25">
      <c r="A22" s="137">
        <v>16</v>
      </c>
      <c r="B22" s="2" t="s">
        <v>789</v>
      </c>
      <c r="C22" s="11" t="s">
        <v>827</v>
      </c>
    </row>
    <row r="23" spans="1:3" x14ac:dyDescent="0.25">
      <c r="A23" s="51">
        <v>17</v>
      </c>
      <c r="B23" s="2" t="s">
        <v>790</v>
      </c>
      <c r="C23" s="11" t="s">
        <v>828</v>
      </c>
    </row>
    <row r="24" spans="1:3" x14ac:dyDescent="0.25">
      <c r="A24" s="137">
        <v>18</v>
      </c>
      <c r="B24" s="2" t="s">
        <v>791</v>
      </c>
      <c r="C24" s="11" t="s">
        <v>828</v>
      </c>
    </row>
    <row r="25" spans="1:3" x14ac:dyDescent="0.25">
      <c r="A25" s="137">
        <v>19</v>
      </c>
      <c r="B25" s="2" t="s">
        <v>792</v>
      </c>
      <c r="C25" s="11" t="s">
        <v>828</v>
      </c>
    </row>
    <row r="26" spans="1:3" x14ac:dyDescent="0.25">
      <c r="A26" s="51">
        <v>20</v>
      </c>
      <c r="B26" s="2" t="s">
        <v>793</v>
      </c>
      <c r="C26" s="11" t="s">
        <v>828</v>
      </c>
    </row>
    <row r="27" spans="1:3" x14ac:dyDescent="0.25">
      <c r="A27" s="137">
        <v>21</v>
      </c>
      <c r="B27" s="2" t="s">
        <v>912</v>
      </c>
      <c r="C27" s="11" t="s">
        <v>828</v>
      </c>
    </row>
    <row r="28" spans="1:3" x14ac:dyDescent="0.25">
      <c r="A28" s="137">
        <v>22</v>
      </c>
      <c r="B28" s="2" t="s">
        <v>913</v>
      </c>
      <c r="C28" s="11" t="s">
        <v>828</v>
      </c>
    </row>
    <row r="29" spans="1:3" x14ac:dyDescent="0.25">
      <c r="A29" s="137">
        <v>23</v>
      </c>
      <c r="B29" s="2" t="s">
        <v>794</v>
      </c>
      <c r="C29" s="11" t="s">
        <v>829</v>
      </c>
    </row>
    <row r="30" spans="1:3" x14ac:dyDescent="0.25">
      <c r="A30" s="137">
        <v>24</v>
      </c>
      <c r="B30" s="2" t="s">
        <v>795</v>
      </c>
      <c r="C30" s="11" t="s">
        <v>830</v>
      </c>
    </row>
    <row r="31" spans="1:3" x14ac:dyDescent="0.25">
      <c r="A31" s="137">
        <v>25</v>
      </c>
      <c r="B31" s="2" t="s">
        <v>796</v>
      </c>
      <c r="C31" s="11" t="s">
        <v>830</v>
      </c>
    </row>
    <row r="32" spans="1:3" x14ac:dyDescent="0.25">
      <c r="A32" s="137">
        <v>26</v>
      </c>
      <c r="B32" s="2" t="s">
        <v>927</v>
      </c>
      <c r="C32" s="11" t="s">
        <v>830</v>
      </c>
    </row>
    <row r="33" spans="1:3" x14ac:dyDescent="0.25">
      <c r="A33" s="137">
        <v>27</v>
      </c>
      <c r="B33" s="2" t="s">
        <v>797</v>
      </c>
      <c r="C33" s="11" t="s">
        <v>830</v>
      </c>
    </row>
    <row r="34" spans="1:3" x14ac:dyDescent="0.25">
      <c r="A34" s="137">
        <v>28</v>
      </c>
      <c r="B34" s="2" t="s">
        <v>926</v>
      </c>
      <c r="C34" s="11" t="s">
        <v>830</v>
      </c>
    </row>
    <row r="35" spans="1:3" x14ac:dyDescent="0.25">
      <c r="A35" s="137">
        <v>29</v>
      </c>
      <c r="B35" s="2" t="s">
        <v>798</v>
      </c>
      <c r="C35" s="11" t="s">
        <v>831</v>
      </c>
    </row>
    <row r="36" spans="1:3" x14ac:dyDescent="0.25">
      <c r="A36" s="137">
        <v>30</v>
      </c>
      <c r="B36" s="2" t="s">
        <v>914</v>
      </c>
      <c r="C36" s="11" t="s">
        <v>832</v>
      </c>
    </row>
    <row r="37" spans="1:3" x14ac:dyDescent="0.25">
      <c r="A37" s="137">
        <v>31</v>
      </c>
      <c r="B37" s="2" t="s">
        <v>934</v>
      </c>
      <c r="C37" s="11" t="s">
        <v>832</v>
      </c>
    </row>
    <row r="38" spans="1:3" x14ac:dyDescent="0.25">
      <c r="A38" s="137">
        <v>32</v>
      </c>
      <c r="B38" s="2" t="s">
        <v>799</v>
      </c>
      <c r="C38" s="11" t="s">
        <v>833</v>
      </c>
    </row>
    <row r="39" spans="1:3" x14ac:dyDescent="0.25">
      <c r="A39" s="137">
        <v>33</v>
      </c>
      <c r="B39" s="2" t="s">
        <v>800</v>
      </c>
      <c r="C39" s="11" t="s">
        <v>833</v>
      </c>
    </row>
    <row r="40" spans="1:3" x14ac:dyDescent="0.25">
      <c r="A40" s="137">
        <v>34</v>
      </c>
      <c r="B40" s="2" t="s">
        <v>801</v>
      </c>
      <c r="C40" s="11" t="s">
        <v>833</v>
      </c>
    </row>
    <row r="41" spans="1:3" x14ac:dyDescent="0.25">
      <c r="A41" s="137">
        <v>35</v>
      </c>
      <c r="B41" s="2" t="s">
        <v>802</v>
      </c>
      <c r="C41" s="11" t="s">
        <v>833</v>
      </c>
    </row>
    <row r="42" spans="1:3" x14ac:dyDescent="0.25">
      <c r="A42" s="137">
        <v>36</v>
      </c>
      <c r="B42" s="2" t="s">
        <v>929</v>
      </c>
      <c r="C42" s="11" t="s">
        <v>834</v>
      </c>
    </row>
    <row r="43" spans="1:3" x14ac:dyDescent="0.25">
      <c r="A43" s="137">
        <v>37</v>
      </c>
      <c r="B43" s="2" t="s">
        <v>803</v>
      </c>
      <c r="C43" s="11" t="s">
        <v>834</v>
      </c>
    </row>
    <row r="44" spans="1:3" x14ac:dyDescent="0.25">
      <c r="A44" s="137">
        <v>38</v>
      </c>
      <c r="B44" s="2" t="s">
        <v>804</v>
      </c>
      <c r="C44" s="11" t="s">
        <v>834</v>
      </c>
    </row>
    <row r="45" spans="1:3" x14ac:dyDescent="0.25">
      <c r="A45" s="137">
        <v>39</v>
      </c>
      <c r="B45" s="2" t="s">
        <v>805</v>
      </c>
      <c r="C45" s="11" t="s">
        <v>834</v>
      </c>
    </row>
    <row r="46" spans="1:3" x14ac:dyDescent="0.25">
      <c r="A46" s="137">
        <v>40</v>
      </c>
      <c r="B46" s="2" t="s">
        <v>915</v>
      </c>
      <c r="C46" s="11" t="s">
        <v>834</v>
      </c>
    </row>
    <row r="47" spans="1:3" x14ac:dyDescent="0.25">
      <c r="A47" s="137">
        <v>41</v>
      </c>
      <c r="B47" s="2" t="s">
        <v>806</v>
      </c>
      <c r="C47" s="317" t="s">
        <v>835</v>
      </c>
    </row>
    <row r="48" spans="1:3" x14ac:dyDescent="0.25">
      <c r="A48" s="132">
        <v>43</v>
      </c>
      <c r="B48" s="143" t="s">
        <v>807</v>
      </c>
      <c r="C48" s="317" t="s">
        <v>836</v>
      </c>
    </row>
    <row r="49" spans="1:3" x14ac:dyDescent="0.25">
      <c r="A49" s="51"/>
      <c r="B49" s="49"/>
      <c r="C49" s="49"/>
    </row>
    <row r="50" spans="1:3" x14ac:dyDescent="0.25">
      <c r="A50" s="167"/>
      <c r="B50"/>
      <c r="C50" s="49"/>
    </row>
    <row r="51" spans="1:3" x14ac:dyDescent="0.25">
      <c r="A51" s="3" t="s">
        <v>771</v>
      </c>
      <c r="B51" s="3" t="s">
        <v>196</v>
      </c>
      <c r="C51" s="3" t="s">
        <v>197</v>
      </c>
    </row>
    <row r="52" spans="1:3" x14ac:dyDescent="0.3">
      <c r="A52" s="137">
        <v>1</v>
      </c>
      <c r="B52" s="2" t="s">
        <v>781</v>
      </c>
      <c r="C52" s="319" t="s">
        <v>837</v>
      </c>
    </row>
    <row r="53" spans="1:3" x14ac:dyDescent="0.25">
      <c r="A53" s="137">
        <v>2</v>
      </c>
      <c r="B53" s="2" t="s">
        <v>808</v>
      </c>
      <c r="C53" s="11" t="s">
        <v>832</v>
      </c>
    </row>
    <row r="54" spans="1:3" x14ac:dyDescent="0.25">
      <c r="A54" s="137">
        <v>3</v>
      </c>
      <c r="B54" s="2" t="s">
        <v>809</v>
      </c>
      <c r="C54" s="11" t="s">
        <v>832</v>
      </c>
    </row>
    <row r="55" spans="1:3" x14ac:dyDescent="0.25">
      <c r="A55" s="137">
        <v>4</v>
      </c>
      <c r="B55" s="2" t="s">
        <v>810</v>
      </c>
      <c r="C55" s="11" t="s">
        <v>833</v>
      </c>
    </row>
    <row r="56" spans="1:3" x14ac:dyDescent="0.25">
      <c r="A56" s="137">
        <v>5</v>
      </c>
      <c r="B56" s="2" t="s">
        <v>811</v>
      </c>
      <c r="C56" s="11" t="s">
        <v>834</v>
      </c>
    </row>
    <row r="57" spans="1:3" x14ac:dyDescent="0.25">
      <c r="A57" s="137">
        <v>6</v>
      </c>
      <c r="B57" s="2" t="s">
        <v>812</v>
      </c>
      <c r="C57" s="11" t="s">
        <v>839</v>
      </c>
    </row>
    <row r="58" spans="1:3" x14ac:dyDescent="0.25">
      <c r="A58" s="137">
        <v>7</v>
      </c>
      <c r="B58" s="2" t="s">
        <v>813</v>
      </c>
      <c r="C58" s="11" t="s">
        <v>839</v>
      </c>
    </row>
    <row r="59" spans="1:3" x14ac:dyDescent="0.25">
      <c r="A59" s="137">
        <v>8</v>
      </c>
      <c r="B59" s="2" t="s">
        <v>814</v>
      </c>
      <c r="C59" s="11" t="s">
        <v>839</v>
      </c>
    </row>
    <row r="60" spans="1:3" x14ac:dyDescent="0.25">
      <c r="A60" s="137">
        <v>9</v>
      </c>
      <c r="B60" s="2" t="s">
        <v>815</v>
      </c>
      <c r="C60" s="11" t="s">
        <v>831</v>
      </c>
    </row>
    <row r="61" spans="1:3" x14ac:dyDescent="0.25">
      <c r="A61" s="137">
        <v>10</v>
      </c>
      <c r="B61" s="2" t="s">
        <v>816</v>
      </c>
      <c r="C61" s="11" t="s">
        <v>831</v>
      </c>
    </row>
    <row r="62" spans="1:3" x14ac:dyDescent="0.25">
      <c r="A62" s="137">
        <v>11</v>
      </c>
      <c r="B62" s="2" t="s">
        <v>817</v>
      </c>
      <c r="C62" s="11" t="s">
        <v>831</v>
      </c>
    </row>
    <row r="63" spans="1:3" x14ac:dyDescent="0.25">
      <c r="A63" s="137">
        <v>12</v>
      </c>
      <c r="B63" s="2" t="s">
        <v>916</v>
      </c>
      <c r="C63" s="11" t="s">
        <v>831</v>
      </c>
    </row>
    <row r="64" spans="1:3" x14ac:dyDescent="0.25">
      <c r="A64" s="51">
        <v>13</v>
      </c>
      <c r="B64" s="49" t="s">
        <v>818</v>
      </c>
      <c r="C64" s="317" t="s">
        <v>838</v>
      </c>
    </row>
    <row r="65" spans="1:3" x14ac:dyDescent="0.25">
      <c r="A65" s="132"/>
      <c r="B65" s="143" t="s">
        <v>840</v>
      </c>
      <c r="C65" s="50" t="s">
        <v>841</v>
      </c>
    </row>
    <row r="67" spans="1:3" x14ac:dyDescent="0.25">
      <c r="C67" s="11"/>
    </row>
    <row r="68" spans="1:3" x14ac:dyDescent="0.25">
      <c r="A68" s="52" t="s">
        <v>200</v>
      </c>
      <c r="C68" s="11"/>
    </row>
    <row r="69" spans="1:3" x14ac:dyDescent="0.25">
      <c r="A69" s="2" t="s">
        <v>854</v>
      </c>
      <c r="B69" s="2" t="s">
        <v>855</v>
      </c>
      <c r="C69" s="11"/>
    </row>
    <row r="70" spans="1:3" x14ac:dyDescent="0.25">
      <c r="A70" s="2" t="s">
        <v>845</v>
      </c>
      <c r="B70" s="2" t="s">
        <v>846</v>
      </c>
      <c r="C70" s="11"/>
    </row>
    <row r="71" spans="1:3" x14ac:dyDescent="0.25">
      <c r="A71" s="2" t="s">
        <v>848</v>
      </c>
      <c r="B71" s="2" t="s">
        <v>849</v>
      </c>
      <c r="C71" s="11"/>
    </row>
    <row r="72" spans="1:3" x14ac:dyDescent="0.25">
      <c r="A72" s="2" t="s">
        <v>862</v>
      </c>
      <c r="B72" s="2" t="s">
        <v>863</v>
      </c>
      <c r="C72" s="11"/>
    </row>
    <row r="73" spans="1:3" x14ac:dyDescent="0.25">
      <c r="A73" s="2" t="s">
        <v>273</v>
      </c>
      <c r="B73" s="2" t="s">
        <v>856</v>
      </c>
      <c r="C73" s="11"/>
    </row>
    <row r="74" spans="1:3" x14ac:dyDescent="0.25">
      <c r="A74" s="2" t="s">
        <v>859</v>
      </c>
      <c r="B74" s="2" t="s">
        <v>861</v>
      </c>
    </row>
    <row r="75" spans="1:3" x14ac:dyDescent="0.25">
      <c r="A75" s="2" t="s">
        <v>850</v>
      </c>
      <c r="B75" s="2" t="s">
        <v>851</v>
      </c>
    </row>
    <row r="76" spans="1:3" x14ac:dyDescent="0.25">
      <c r="A76" s="2" t="s">
        <v>844</v>
      </c>
      <c r="B76" s="2" t="s">
        <v>864</v>
      </c>
    </row>
    <row r="77" spans="1:3" x14ac:dyDescent="0.25">
      <c r="A77" s="2" t="s">
        <v>274</v>
      </c>
      <c r="B77" s="2" t="s">
        <v>857</v>
      </c>
    </row>
    <row r="78" spans="1:3" x14ac:dyDescent="0.25">
      <c r="A78" s="2" t="s">
        <v>858</v>
      </c>
      <c r="B78" s="2" t="s">
        <v>860</v>
      </c>
    </row>
    <row r="79" spans="1:3" x14ac:dyDescent="0.25">
      <c r="A79" s="2" t="s">
        <v>366</v>
      </c>
      <c r="B79" s="2" t="s">
        <v>847</v>
      </c>
    </row>
    <row r="80" spans="1:3" x14ac:dyDescent="0.25">
      <c r="A80" s="79" t="s">
        <v>852</v>
      </c>
      <c r="B80" s="2" t="s">
        <v>853</v>
      </c>
    </row>
    <row r="81" spans="1:2" x14ac:dyDescent="0.25">
      <c r="A81" s="2" t="s">
        <v>842</v>
      </c>
      <c r="B81" s="2" t="s">
        <v>843</v>
      </c>
    </row>
  </sheetData>
  <sortState ref="A69:B81">
    <sortCondition ref="A69"/>
  </sortState>
  <hyperlinks>
    <hyperlink ref="C7" location="graf_1!A1" display="graf_1"/>
    <hyperlink ref="C8" location="graf_2!A1" display="graf_2"/>
    <hyperlink ref="C9" location="graf_3!A1" display="graf_3"/>
    <hyperlink ref="C10" location="graf_4!A1" display="graf_4"/>
    <hyperlink ref="C11" location="graf_5!A1" display="graf_5"/>
    <hyperlink ref="C12" location="graf_6!A1" display="graf_6"/>
    <hyperlink ref="C13" location="graf_7!A1" display="graf_7"/>
    <hyperlink ref="C14" location="graf_8_9!A1" display="graf_8_9"/>
    <hyperlink ref="C16" location="graf_10_11_12!A1" display="graf_10_11_12"/>
    <hyperlink ref="C19" location="graf_13_14_15_16!A1" display="graf_13_14_15_16"/>
    <hyperlink ref="C23" location="graf_17_18_19_20_21_22!A1" display="graf_17_18_19_20_21_22"/>
    <hyperlink ref="C47" location="graf_41!A1" display="graf_41"/>
    <hyperlink ref="C29" location="graf_23!A1" display="graf_23"/>
    <hyperlink ref="C30" location="graf_24_25_26_27_28!A1" display="graf_24_25_26_27_28"/>
    <hyperlink ref="C35" location="graf_29_tab_9_10_11_12!A1" display="graf_29_tab_9_10_11_12"/>
    <hyperlink ref="C36" location="graf_30_31_tab_2_3!A1" display="graf_30_31_tab_2_3"/>
    <hyperlink ref="C38" location="graf_32_33_34_35_tab_4!A1" display="graf_32_33_34_35_tab_4"/>
    <hyperlink ref="C42" location="graf_36_37_38_39_40_tab_5!A1" display="graf_36_37_38_39_40_tab_5"/>
    <hyperlink ref="C57" location="tab_6_7_8!A1" display="tab_6_7_8"/>
    <hyperlink ref="C64" location="tab_13!A1" display="tab_13"/>
    <hyperlink ref="C15" location="graf_8_9!A1" display="graf_8_9"/>
    <hyperlink ref="C17" location="graf_10_11_12!A1" display="graf_10_11_12"/>
    <hyperlink ref="C18" location="graf_10_11_12!A1" display="graf_10_11_12"/>
    <hyperlink ref="C20" location="graf_13_14_15_16!A1" display="graf_13_14_15_16"/>
    <hyperlink ref="C21" location="graf_13_14_15_16!A1" display="graf_13_14_15_16"/>
    <hyperlink ref="C22" location="graf_13_14_15_16!A1" display="graf_13_14_15_16"/>
    <hyperlink ref="C24" location="graf_17_18_19_20_21_22!A1" display="graf_17_18_19_20_21_22"/>
    <hyperlink ref="C25" location="graf_17_18_19_20_21_22!A1" display="graf_17_18_19_20_21_22"/>
    <hyperlink ref="C26" location="graf_17_18_19_20_21_22!A1" display="graf_17_18_19_20_21_22"/>
    <hyperlink ref="C27" location="graf_17_18_19_20_21_22!A1" display="graf_17_18_19_20_21_22"/>
    <hyperlink ref="C28" location="graf_17_18_19_20_21_22!A1" display="graf_17_18_19_20_21_22"/>
    <hyperlink ref="C31" location="graf_24_25_26_27_28!A1" display="graf_24_25_26_27_28"/>
    <hyperlink ref="C32" location="graf_24_25_26_27_28!A1" display="graf_24_25_26_27_28"/>
    <hyperlink ref="C33" location="graf_24_25_26_27_28!A1" display="graf_24_25_26_27_28"/>
    <hyperlink ref="C34" location="graf_24_25_26_27_28!A1" display="graf_24_25_26_27_28"/>
    <hyperlink ref="C60" location="graf_29_tab_9_10_11_12!A1" display="graf_29_tab_9_10_11_12"/>
    <hyperlink ref="C61" location="graf_29_tab_9_10_11_12!A1" display="graf_29_tab_9_10_11_12"/>
    <hyperlink ref="C62" location="graf_29_tab_9_10_11_12!A1" display="graf_29_tab_9_10_11_12"/>
    <hyperlink ref="C63" location="graf_29_tab_9_10_11_12!A1" display="graf_29_tab_9_10_11_12"/>
    <hyperlink ref="C37" location="graf_30_31_tab_2_3!A1" display="graf_30_31_tab_2_3"/>
    <hyperlink ref="C53" location="graf_30_31_tab_2_3!A1" display="graf_30_31_tab_2_3"/>
    <hyperlink ref="C54" location="graf_30_31_tab_2_3!A1" display="graf_30_31_tab_2_3"/>
    <hyperlink ref="C39" location="graf_32_33_34_35_tab_4!A1" display="graf_32_33_34_35_tab_4"/>
    <hyperlink ref="C40" location="graf_32_33_34_35_tab_4!A1" display="graf_32_33_34_35_tab_4"/>
    <hyperlink ref="C41" location="graf_32_33_34_35_tab_4!A1" display="graf_32_33_34_35_tab_4"/>
    <hyperlink ref="C55" location="graf_32_33_34_35_tab_4!A1" display="graf_32_33_34_35_tab_4"/>
    <hyperlink ref="C43" location="graf_36_37_38_39_40_tab_5!A1" display="graf_36_37_38_39_40_tab_5"/>
    <hyperlink ref="C44" location="graf_36_37_38_39_40_tab_5!A1" display="graf_36_37_38_39_40_tab_5"/>
    <hyperlink ref="C45" location="graf_36_37_38_39_40_tab_5!A1" display="graf_36_37_38_39_40_tab_5"/>
    <hyperlink ref="C46" location="graf_36_37_38_39_40_tab_5!A1" display="graf_36_37_38_39_40_tab_5"/>
    <hyperlink ref="C56" location="graf_36_37_38_39_40_tab_5!A1" display="graf_36_37_38_39_40_tab_5"/>
    <hyperlink ref="C48" location="graf_43!A1" display="graf_43"/>
    <hyperlink ref="C52" location="tab_1!A1" display="tab_1"/>
    <hyperlink ref="C58" location="tab_6_7_8!A1" display="tab_6_7_8"/>
    <hyperlink ref="C59" location="tab_6_7_8!A1" display="tab_6_7_8"/>
    <hyperlink ref="C65" location="'Umiestňovanie_trh práce_výpočet'!A1" display="výpoče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20.42578125" style="16" customWidth="1"/>
    <col min="2" max="2" width="14.28515625" style="16" customWidth="1"/>
    <col min="3" max="3" width="29.85546875" style="16" bestFit="1" customWidth="1"/>
    <col min="4" max="4" width="31" style="16" bestFit="1" customWidth="1"/>
    <col min="5" max="5" width="14.85546875" style="16" bestFit="1" customWidth="1"/>
    <col min="6" max="6" width="21" style="16" bestFit="1" customWidth="1"/>
    <col min="7" max="7" width="36.7109375" style="16" customWidth="1"/>
    <col min="8" max="8" width="36.5703125" style="16" customWidth="1"/>
    <col min="9" max="16384" width="9.140625" style="16"/>
  </cols>
  <sheetData>
    <row r="1" spans="1:9" ht="16.5" x14ac:dyDescent="0.25">
      <c r="A1" s="1" t="s">
        <v>191</v>
      </c>
    </row>
    <row r="3" spans="1:9" ht="16.5" x14ac:dyDescent="0.3">
      <c r="A3" s="24" t="s">
        <v>192</v>
      </c>
    </row>
    <row r="5" spans="1:9" ht="16.5" x14ac:dyDescent="0.25">
      <c r="A5" s="335" t="s">
        <v>184</v>
      </c>
      <c r="B5" s="335" t="s">
        <v>163</v>
      </c>
      <c r="C5" s="335" t="s">
        <v>185</v>
      </c>
      <c r="D5" s="335" t="s">
        <v>186</v>
      </c>
      <c r="E5" s="335" t="s">
        <v>187</v>
      </c>
      <c r="F5" s="335"/>
      <c r="G5" s="343" t="s">
        <v>189</v>
      </c>
      <c r="H5" s="341" t="s">
        <v>190</v>
      </c>
    </row>
    <row r="6" spans="1:9" ht="16.5" x14ac:dyDescent="0.25">
      <c r="A6" s="340"/>
      <c r="B6" s="340"/>
      <c r="C6" s="340"/>
      <c r="D6" s="340"/>
      <c r="E6" s="35" t="s">
        <v>188</v>
      </c>
      <c r="F6" s="35" t="s">
        <v>164</v>
      </c>
      <c r="G6" s="340"/>
      <c r="H6" s="342"/>
    </row>
    <row r="7" spans="1:9" ht="16.5" x14ac:dyDescent="0.25">
      <c r="A7" s="34" t="s">
        <v>165</v>
      </c>
      <c r="B7" s="37">
        <v>133998</v>
      </c>
      <c r="C7" s="36">
        <v>28</v>
      </c>
      <c r="D7" s="38">
        <v>12</v>
      </c>
      <c r="E7" s="36">
        <v>217.5</v>
      </c>
      <c r="F7" s="36">
        <v>72.5</v>
      </c>
      <c r="G7" s="36" t="s">
        <v>166</v>
      </c>
      <c r="H7" s="36"/>
      <c r="I7" s="39"/>
    </row>
    <row r="8" spans="1:9" ht="16.5" x14ac:dyDescent="0.25">
      <c r="A8" s="34" t="s">
        <v>167</v>
      </c>
      <c r="B8" s="37">
        <v>66612</v>
      </c>
      <c r="C8" s="36" t="s">
        <v>168</v>
      </c>
      <c r="D8" s="38">
        <v>23</v>
      </c>
      <c r="E8" s="36">
        <v>47.4</v>
      </c>
      <c r="F8" s="36">
        <v>35.6</v>
      </c>
      <c r="G8" s="36" t="s">
        <v>169</v>
      </c>
      <c r="H8" s="36"/>
      <c r="I8" s="39"/>
    </row>
    <row r="9" spans="1:9" ht="16.5" x14ac:dyDescent="0.25">
      <c r="A9" s="34" t="s">
        <v>170</v>
      </c>
      <c r="B9" s="37">
        <v>77602</v>
      </c>
      <c r="C9" s="36" t="s">
        <v>168</v>
      </c>
      <c r="D9" s="38">
        <v>32</v>
      </c>
      <c r="E9" s="36">
        <v>68.400000000000006</v>
      </c>
      <c r="F9" s="36">
        <v>102.6</v>
      </c>
      <c r="G9" s="36" t="s">
        <v>171</v>
      </c>
      <c r="H9" s="36"/>
      <c r="I9" s="39"/>
    </row>
    <row r="10" spans="1:9" ht="16.5" x14ac:dyDescent="0.25">
      <c r="A10" s="34" t="s">
        <v>172</v>
      </c>
      <c r="B10" s="37">
        <v>43027</v>
      </c>
      <c r="C10" s="36" t="s">
        <v>168</v>
      </c>
      <c r="D10" s="38">
        <v>37</v>
      </c>
      <c r="E10" s="36">
        <v>43.5</v>
      </c>
      <c r="F10" s="36">
        <v>108.8</v>
      </c>
      <c r="G10" s="36" t="s">
        <v>173</v>
      </c>
      <c r="H10" s="36"/>
      <c r="I10" s="39"/>
    </row>
    <row r="11" spans="1:9" ht="16.5" x14ac:dyDescent="0.25">
      <c r="A11" s="34" t="s">
        <v>174</v>
      </c>
      <c r="B11" s="37">
        <v>79931</v>
      </c>
      <c r="C11" s="36" t="s">
        <v>168</v>
      </c>
      <c r="D11" s="38">
        <v>49</v>
      </c>
      <c r="E11" s="36">
        <v>110.1</v>
      </c>
      <c r="F11" s="36">
        <v>587.20000000000005</v>
      </c>
      <c r="G11" s="36" t="s">
        <v>175</v>
      </c>
      <c r="H11" s="36"/>
      <c r="I11" s="39"/>
    </row>
    <row r="12" spans="1:9" ht="16.5" x14ac:dyDescent="0.25">
      <c r="A12" s="43" t="s">
        <v>176</v>
      </c>
      <c r="B12" s="40">
        <v>401170</v>
      </c>
      <c r="C12" s="41">
        <v>9</v>
      </c>
      <c r="D12" s="42">
        <v>28</v>
      </c>
      <c r="E12" s="41">
        <v>487</v>
      </c>
      <c r="F12" s="41">
        <v>906.7</v>
      </c>
      <c r="G12" s="41" t="s">
        <v>177</v>
      </c>
      <c r="H12" s="41">
        <v>318</v>
      </c>
      <c r="I12" s="39"/>
    </row>
    <row r="15" spans="1:9" ht="16.5" x14ac:dyDescent="0.25">
      <c r="A15" s="44"/>
    </row>
    <row r="16" spans="1:9" ht="16.5" x14ac:dyDescent="0.25">
      <c r="A16" s="44"/>
    </row>
    <row r="17" spans="1:1" ht="16.5" x14ac:dyDescent="0.25">
      <c r="A17" s="44"/>
    </row>
  </sheetData>
  <mergeCells count="7">
    <mergeCell ref="B5:B6"/>
    <mergeCell ref="A5:A6"/>
    <mergeCell ref="H5:H6"/>
    <mergeCell ref="E5:F5"/>
    <mergeCell ref="G5:G6"/>
    <mergeCell ref="D5:D6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5" workbookViewId="0"/>
  </sheetViews>
  <sheetFormatPr defaultColWidth="21.5703125" defaultRowHeight="15" x14ac:dyDescent="0.25"/>
  <cols>
    <col min="1" max="1" width="21.5703125" style="46"/>
    <col min="2" max="5" width="40" style="46" customWidth="1"/>
    <col min="6" max="16384" width="21.5703125" style="46"/>
  </cols>
  <sheetData>
    <row r="1" spans="1:4" ht="16.5" x14ac:dyDescent="0.25">
      <c r="A1" s="1" t="s">
        <v>193</v>
      </c>
    </row>
    <row r="2" spans="1:4" ht="16.5" x14ac:dyDescent="0.25">
      <c r="A2" s="1"/>
    </row>
    <row r="3" spans="1:4" s="2" customFormat="1" ht="16.5" x14ac:dyDescent="0.25">
      <c r="A3" s="6" t="s">
        <v>209</v>
      </c>
    </row>
    <row r="4" spans="1:4" s="2" customFormat="1" ht="16.5" x14ac:dyDescent="0.25">
      <c r="A4" s="11" t="s">
        <v>208</v>
      </c>
    </row>
    <row r="5" spans="1:4" ht="16.5" x14ac:dyDescent="0.25">
      <c r="A5" s="1"/>
    </row>
    <row r="6" spans="1:4" ht="16.5" x14ac:dyDescent="0.25">
      <c r="A6" s="3" t="s">
        <v>231</v>
      </c>
      <c r="B6" s="3" t="s">
        <v>203</v>
      </c>
      <c r="C6" s="3" t="s">
        <v>205</v>
      </c>
      <c r="D6" s="4"/>
    </row>
    <row r="7" spans="1:4" ht="16.5" x14ac:dyDescent="0.25">
      <c r="A7" s="55">
        <v>2008</v>
      </c>
      <c r="B7" s="53">
        <v>23099</v>
      </c>
      <c r="C7" s="53">
        <v>66273418</v>
      </c>
      <c r="D7" s="53"/>
    </row>
    <row r="8" spans="1:4" ht="16.5" x14ac:dyDescent="0.25">
      <c r="A8" s="55">
        <v>2009</v>
      </c>
      <c r="B8" s="53">
        <v>50601.5</v>
      </c>
      <c r="C8" s="53">
        <v>172578558</v>
      </c>
      <c r="D8" s="53"/>
    </row>
    <row r="9" spans="1:4" ht="16.5" x14ac:dyDescent="0.25">
      <c r="A9" s="55">
        <v>2010</v>
      </c>
      <c r="B9" s="53">
        <v>43001.583333333336</v>
      </c>
      <c r="C9" s="53">
        <v>150681940</v>
      </c>
      <c r="D9" s="53"/>
    </row>
    <row r="10" spans="1:4" ht="16.5" x14ac:dyDescent="0.25">
      <c r="A10" s="55">
        <v>2011</v>
      </c>
      <c r="B10" s="53">
        <v>42153.25</v>
      </c>
      <c r="C10" s="53">
        <v>163513250</v>
      </c>
      <c r="D10" s="53"/>
    </row>
    <row r="11" spans="1:4" ht="16.5" x14ac:dyDescent="0.25">
      <c r="A11" s="55">
        <v>2012</v>
      </c>
      <c r="B11" s="53">
        <v>42520.916666666664</v>
      </c>
      <c r="C11" s="53">
        <v>175827583</v>
      </c>
      <c r="D11" s="53"/>
    </row>
    <row r="12" spans="1:4" ht="16.5" x14ac:dyDescent="0.25">
      <c r="A12" s="55">
        <v>2013</v>
      </c>
      <c r="B12" s="53">
        <v>40593.083333333336</v>
      </c>
      <c r="C12" s="53">
        <v>174406909</v>
      </c>
      <c r="D12" s="53"/>
    </row>
    <row r="13" spans="1:4" ht="16.5" x14ac:dyDescent="0.25">
      <c r="A13" s="55">
        <v>2014</v>
      </c>
      <c r="B13" s="53">
        <v>35479.666666666664</v>
      </c>
      <c r="C13" s="53">
        <v>155596796</v>
      </c>
      <c r="D13" s="53"/>
    </row>
    <row r="14" spans="1:4" ht="16.5" x14ac:dyDescent="0.25">
      <c r="A14" s="60">
        <v>2015</v>
      </c>
      <c r="B14" s="61">
        <v>34557</v>
      </c>
      <c r="C14" s="61">
        <v>158619661</v>
      </c>
      <c r="D14" s="53"/>
    </row>
    <row r="15" spans="1:4" ht="16.5" x14ac:dyDescent="0.25">
      <c r="A15" s="2"/>
      <c r="B15" s="53"/>
      <c r="C15" s="53"/>
      <c r="D15" s="53"/>
    </row>
    <row r="16" spans="1:4" x14ac:dyDescent="0.25">
      <c r="B16" s="54"/>
      <c r="C16" s="54"/>
      <c r="D16" s="54"/>
    </row>
    <row r="17" spans="1:4" ht="16.5" x14ac:dyDescent="0.25">
      <c r="A17" s="1" t="s">
        <v>194</v>
      </c>
    </row>
    <row r="18" spans="1:4" ht="16.5" x14ac:dyDescent="0.25">
      <c r="A18" s="1"/>
    </row>
    <row r="19" spans="1:4" ht="16.5" x14ac:dyDescent="0.25">
      <c r="A19" s="6" t="s">
        <v>52</v>
      </c>
      <c r="B19" s="2"/>
      <c r="C19" s="2"/>
      <c r="D19" s="2"/>
    </row>
    <row r="20" spans="1:4" ht="16.5" x14ac:dyDescent="0.25">
      <c r="A20" s="11" t="s">
        <v>207</v>
      </c>
      <c r="B20" s="2"/>
      <c r="C20" s="2"/>
      <c r="D20" s="2"/>
    </row>
    <row r="21" spans="1:4" ht="16.5" x14ac:dyDescent="0.25">
      <c r="A21" s="1"/>
    </row>
    <row r="22" spans="1:4" ht="16.5" x14ac:dyDescent="0.25">
      <c r="A22" s="3" t="s">
        <v>231</v>
      </c>
      <c r="B22" s="3" t="s">
        <v>203</v>
      </c>
      <c r="C22" s="3" t="s">
        <v>204</v>
      </c>
      <c r="D22" s="3" t="s">
        <v>205</v>
      </c>
    </row>
    <row r="23" spans="1:4" ht="16.5" x14ac:dyDescent="0.25">
      <c r="A23" s="55">
        <v>2008</v>
      </c>
      <c r="B23" s="53">
        <v>165712.83333333334</v>
      </c>
      <c r="C23" s="53">
        <v>86470.916666666672</v>
      </c>
      <c r="D23" s="53">
        <v>207479222.89716521</v>
      </c>
    </row>
    <row r="24" spans="1:4" ht="16.5" x14ac:dyDescent="0.25">
      <c r="A24" s="55">
        <v>2009</v>
      </c>
      <c r="B24" s="53">
        <v>164706.75</v>
      </c>
      <c r="C24" s="53">
        <v>99600.916666666672</v>
      </c>
      <c r="D24" s="53">
        <v>231354174.99999997</v>
      </c>
    </row>
    <row r="25" spans="1:4" ht="17.25" customHeight="1" x14ac:dyDescent="0.25">
      <c r="A25" s="55">
        <v>2010</v>
      </c>
      <c r="B25" s="53">
        <v>189652.66666666666</v>
      </c>
      <c r="C25" s="53">
        <v>123692.58333333333</v>
      </c>
      <c r="D25" s="53">
        <v>281400951.97999996</v>
      </c>
    </row>
    <row r="26" spans="1:4" ht="16.5" x14ac:dyDescent="0.25">
      <c r="A26" s="55">
        <v>2011</v>
      </c>
      <c r="B26" s="53">
        <v>187188.66666666666</v>
      </c>
      <c r="C26" s="53">
        <v>126199</v>
      </c>
      <c r="D26" s="53">
        <v>272002582.25</v>
      </c>
    </row>
    <row r="27" spans="1:4" ht="16.5" x14ac:dyDescent="0.25">
      <c r="A27" s="55">
        <v>2012</v>
      </c>
      <c r="B27" s="53">
        <v>183090.75</v>
      </c>
      <c r="C27" s="53">
        <v>129820.66666666667</v>
      </c>
      <c r="D27" s="53">
        <v>268438463.01000005</v>
      </c>
    </row>
    <row r="28" spans="1:4" ht="16.5" x14ac:dyDescent="0.25">
      <c r="A28" s="55">
        <v>2013</v>
      </c>
      <c r="B28" s="53">
        <v>184886.33333333334</v>
      </c>
      <c r="C28" s="53">
        <v>136645.58333333334</v>
      </c>
      <c r="D28" s="53">
        <v>270082526.59999996</v>
      </c>
    </row>
    <row r="29" spans="1:4" ht="16.5" x14ac:dyDescent="0.25">
      <c r="A29" s="55">
        <v>2014</v>
      </c>
      <c r="B29" s="53">
        <v>162903.75</v>
      </c>
      <c r="C29" s="53">
        <v>114481.5</v>
      </c>
      <c r="D29" s="53">
        <v>244353924.81999999</v>
      </c>
    </row>
    <row r="30" spans="1:4" ht="16.5" x14ac:dyDescent="0.25">
      <c r="A30" s="60">
        <v>2015</v>
      </c>
      <c r="B30" s="61">
        <v>128040.25</v>
      </c>
      <c r="C30" s="61">
        <v>93033.5</v>
      </c>
      <c r="D30" s="61">
        <v>201056114.59999999</v>
      </c>
    </row>
    <row r="31" spans="1:4" ht="16.5" x14ac:dyDescent="0.25">
      <c r="A31" s="55"/>
      <c r="B31" s="53"/>
      <c r="C31" s="53"/>
      <c r="D31" s="53"/>
    </row>
    <row r="33" spans="1:5" ht="16.5" x14ac:dyDescent="0.25">
      <c r="A33" s="1" t="s">
        <v>924</v>
      </c>
    </row>
    <row r="35" spans="1:5" ht="16.5" x14ac:dyDescent="0.25">
      <c r="A35" s="6" t="s">
        <v>216</v>
      </c>
    </row>
    <row r="36" spans="1:5" ht="16.5" x14ac:dyDescent="0.25">
      <c r="A36" s="11" t="s">
        <v>210</v>
      </c>
    </row>
    <row r="37" spans="1:5" ht="16.5" x14ac:dyDescent="0.25">
      <c r="A37" s="11"/>
    </row>
    <row r="38" spans="1:5" s="2" customFormat="1" ht="16.5" x14ac:dyDescent="0.25">
      <c r="A38" s="3" t="s">
        <v>267</v>
      </c>
      <c r="B38" s="8" t="s">
        <v>213</v>
      </c>
      <c r="C38" s="8" t="s">
        <v>214</v>
      </c>
      <c r="D38" s="8" t="s">
        <v>215</v>
      </c>
      <c r="E38" s="8" t="s">
        <v>923</v>
      </c>
    </row>
    <row r="39" spans="1:5" s="2" customFormat="1" ht="16.5" x14ac:dyDescent="0.25">
      <c r="A39" s="56" t="s">
        <v>103</v>
      </c>
      <c r="B39" s="57">
        <v>0.1202513567552128</v>
      </c>
      <c r="C39" s="57">
        <v>4.0308239478363962E-2</v>
      </c>
      <c r="D39" s="57">
        <v>7.994311727684883E-2</v>
      </c>
      <c r="E39" s="57">
        <v>0.10263087814679935</v>
      </c>
    </row>
    <row r="40" spans="1:5" s="2" customFormat="1" ht="16.5" x14ac:dyDescent="0.25">
      <c r="A40" s="56" t="s">
        <v>96</v>
      </c>
      <c r="B40" s="57">
        <v>0.1364904462303374</v>
      </c>
      <c r="C40" s="57">
        <v>6.8882243217159106E-2</v>
      </c>
      <c r="D40" s="57">
        <v>6.7608203013178297E-2</v>
      </c>
      <c r="E40" s="57">
        <v>0.1059059940230353</v>
      </c>
    </row>
    <row r="41" spans="1:5" s="2" customFormat="1" ht="16.5" x14ac:dyDescent="0.25">
      <c r="A41" s="56" t="s">
        <v>34</v>
      </c>
      <c r="B41" s="57">
        <v>0.14190892661921864</v>
      </c>
      <c r="C41" s="57">
        <v>4.2028886302963926E-2</v>
      </c>
      <c r="D41" s="57">
        <v>9.988004031625472E-2</v>
      </c>
      <c r="E41" s="57">
        <v>9.6545650605605576E-2</v>
      </c>
    </row>
    <row r="42" spans="1:5" s="2" customFormat="1" ht="16.5" x14ac:dyDescent="0.25">
      <c r="A42" s="56" t="s">
        <v>98</v>
      </c>
      <c r="B42" s="57">
        <v>0.14478248874435751</v>
      </c>
      <c r="C42" s="57">
        <v>4.5025420776689612E-2</v>
      </c>
      <c r="D42" s="57">
        <v>9.9757067967667895E-2</v>
      </c>
      <c r="E42" s="57">
        <v>6.928538379639855E-2</v>
      </c>
    </row>
    <row r="43" spans="1:5" s="2" customFormat="1" ht="16.5" x14ac:dyDescent="0.25">
      <c r="A43" s="56" t="s">
        <v>106</v>
      </c>
      <c r="B43" s="57">
        <v>0.14552779824582251</v>
      </c>
      <c r="C43" s="57">
        <v>3.6094433946468295E-2</v>
      </c>
      <c r="D43" s="57">
        <v>0.10943336429935421</v>
      </c>
      <c r="E43" s="57">
        <v>0.18465173245346433</v>
      </c>
    </row>
    <row r="44" spans="1:5" s="2" customFormat="1" ht="16.5" x14ac:dyDescent="0.25">
      <c r="A44" s="56" t="s">
        <v>110</v>
      </c>
      <c r="B44" s="57">
        <v>0.1466515609264854</v>
      </c>
      <c r="C44" s="57">
        <v>0.1047217308477344</v>
      </c>
      <c r="D44" s="57">
        <v>4.1929830078751007E-2</v>
      </c>
      <c r="E44" s="57">
        <v>0.14149226346251784</v>
      </c>
    </row>
    <row r="45" spans="1:5" s="2" customFormat="1" ht="16.5" x14ac:dyDescent="0.25">
      <c r="A45" s="56" t="s">
        <v>99</v>
      </c>
      <c r="B45" s="57">
        <v>0.1498488556211314</v>
      </c>
      <c r="C45" s="57">
        <v>6.4384422110552772E-2</v>
      </c>
      <c r="D45" s="57">
        <v>8.5464433510578627E-2</v>
      </c>
      <c r="E45" s="57">
        <v>0.10492371912911136</v>
      </c>
    </row>
    <row r="46" spans="1:5" s="2" customFormat="1" ht="16.5" x14ac:dyDescent="0.25">
      <c r="A46" s="56" t="s">
        <v>211</v>
      </c>
      <c r="B46" s="57">
        <v>0.15974941268598275</v>
      </c>
      <c r="C46" s="57">
        <v>0.10934105720492397</v>
      </c>
      <c r="D46" s="57">
        <v>5.0408355481058778E-2</v>
      </c>
      <c r="E46" s="57">
        <v>0.24811547392758804</v>
      </c>
    </row>
    <row r="47" spans="1:5" s="2" customFormat="1" ht="16.5" x14ac:dyDescent="0.25">
      <c r="A47" s="56" t="s">
        <v>102</v>
      </c>
      <c r="B47" s="57">
        <v>0.16123701605288007</v>
      </c>
      <c r="C47" s="57">
        <v>0.10132966529115085</v>
      </c>
      <c r="D47" s="57">
        <v>5.9907350761729219E-2</v>
      </c>
      <c r="E47" s="57">
        <v>0.14009239279973354</v>
      </c>
    </row>
    <row r="48" spans="1:5" s="2" customFormat="1" ht="16.5" x14ac:dyDescent="0.25">
      <c r="A48" s="56" t="s">
        <v>105</v>
      </c>
      <c r="B48" s="57">
        <v>0.16352333938089814</v>
      </c>
      <c r="C48" s="57">
        <v>6.4746682750301571E-2</v>
      </c>
      <c r="D48" s="57">
        <v>9.8776656630596565E-2</v>
      </c>
      <c r="E48" s="57">
        <v>0.15533773015391231</v>
      </c>
    </row>
    <row r="49" spans="1:5" s="2" customFormat="1" ht="16.5" x14ac:dyDescent="0.25">
      <c r="A49" s="56" t="s">
        <v>95</v>
      </c>
      <c r="B49" s="57">
        <v>0.16724874775975368</v>
      </c>
      <c r="C49" s="57">
        <v>7.1487557661860851E-2</v>
      </c>
      <c r="D49" s="57">
        <v>9.5761190097892829E-2</v>
      </c>
      <c r="E49" s="57">
        <v>9.254295951449959E-2</v>
      </c>
    </row>
    <row r="50" spans="1:5" s="2" customFormat="1" ht="16.5" x14ac:dyDescent="0.25">
      <c r="A50" s="56" t="s">
        <v>88</v>
      </c>
      <c r="B50" s="57">
        <v>0.16768858759013774</v>
      </c>
      <c r="C50" s="57">
        <v>0.13143049187411479</v>
      </c>
      <c r="D50" s="57">
        <v>3.6258095716022953E-2</v>
      </c>
      <c r="E50" s="57">
        <v>0.13215600442491054</v>
      </c>
    </row>
    <row r="51" spans="1:5" s="2" customFormat="1" ht="16.5" x14ac:dyDescent="0.25">
      <c r="A51" s="56" t="s">
        <v>109</v>
      </c>
      <c r="B51" s="57">
        <v>0.17099634613670797</v>
      </c>
      <c r="C51" s="57">
        <v>9.3544665696945375E-2</v>
      </c>
      <c r="D51" s="57">
        <v>7.7451680439762596E-2</v>
      </c>
      <c r="E51" s="57">
        <v>0.18175251201013604</v>
      </c>
    </row>
    <row r="52" spans="1:5" s="2" customFormat="1" ht="16.5" x14ac:dyDescent="0.25">
      <c r="A52" s="56" t="s">
        <v>104</v>
      </c>
      <c r="B52" s="57">
        <v>0.17228828128933871</v>
      </c>
      <c r="C52" s="57">
        <v>0.12628783855549655</v>
      </c>
      <c r="D52" s="57">
        <v>4.6000442733842156E-2</v>
      </c>
      <c r="E52" s="57">
        <v>0.13132138537546006</v>
      </c>
    </row>
    <row r="53" spans="1:5" s="2" customFormat="1" ht="16.5" x14ac:dyDescent="0.25">
      <c r="A53" s="56" t="s">
        <v>212</v>
      </c>
      <c r="B53" s="57">
        <v>0.17572692793931732</v>
      </c>
      <c r="C53" s="57">
        <v>8.5349992437037683E-2</v>
      </c>
      <c r="D53" s="57">
        <v>9.037693550227964E-2</v>
      </c>
      <c r="E53" s="57">
        <v>0.10952965681861557</v>
      </c>
    </row>
    <row r="54" spans="1:5" s="2" customFormat="1" ht="16.5" x14ac:dyDescent="0.25">
      <c r="A54" s="56" t="s">
        <v>36</v>
      </c>
      <c r="B54" s="57">
        <v>0.17742019285135777</v>
      </c>
      <c r="C54" s="57">
        <v>5.856074823862413E-2</v>
      </c>
      <c r="D54" s="57">
        <v>0.11885944461273364</v>
      </c>
      <c r="E54" s="57">
        <v>0.11423436462450456</v>
      </c>
    </row>
    <row r="55" spans="1:5" s="2" customFormat="1" ht="16.5" x14ac:dyDescent="0.25">
      <c r="A55" s="56" t="s">
        <v>33</v>
      </c>
      <c r="B55" s="57">
        <v>0.17842114491101954</v>
      </c>
      <c r="C55" s="57">
        <v>6.6828439699102155E-2</v>
      </c>
      <c r="D55" s="57">
        <v>0.11159270521191739</v>
      </c>
      <c r="E55" s="57">
        <v>0.11594200273691112</v>
      </c>
    </row>
    <row r="56" spans="1:5" s="2" customFormat="1" ht="16.5" x14ac:dyDescent="0.25">
      <c r="A56" s="56" t="s">
        <v>94</v>
      </c>
      <c r="B56" s="57">
        <v>0.1799327892462794</v>
      </c>
      <c r="C56" s="57">
        <v>4.5538806771062E-2</v>
      </c>
      <c r="D56" s="57">
        <v>0.13439398247521739</v>
      </c>
      <c r="E56" s="57">
        <v>6.6978277161845831E-2</v>
      </c>
    </row>
    <row r="57" spans="1:5" s="2" customFormat="1" ht="16.5" x14ac:dyDescent="0.25">
      <c r="A57" s="56" t="s">
        <v>107</v>
      </c>
      <c r="B57" s="57">
        <v>0.18006665048222284</v>
      </c>
      <c r="C57" s="57">
        <v>3.511567764031593E-2</v>
      </c>
      <c r="D57" s="57">
        <v>0.14495097284190692</v>
      </c>
      <c r="E57" s="57">
        <v>0.11575713686131774</v>
      </c>
    </row>
    <row r="58" spans="1:5" s="2" customFormat="1" ht="16.5" x14ac:dyDescent="0.25">
      <c r="A58" s="56" t="s">
        <v>108</v>
      </c>
      <c r="B58" s="57">
        <v>0.18191628329641621</v>
      </c>
      <c r="C58" s="57">
        <v>6.7833965960573034E-2</v>
      </c>
      <c r="D58" s="57">
        <v>0.11408231733584318</v>
      </c>
      <c r="E58" s="57">
        <v>0.22217301384442562</v>
      </c>
    </row>
    <row r="59" spans="1:5" s="2" customFormat="1" ht="16.5" x14ac:dyDescent="0.25">
      <c r="A59" s="56" t="s">
        <v>111</v>
      </c>
      <c r="B59" s="57">
        <v>0.19716024730233095</v>
      </c>
      <c r="C59" s="57">
        <v>0.1375634656864472</v>
      </c>
      <c r="D59" s="57">
        <v>5.9596781615883748E-2</v>
      </c>
      <c r="E59" s="57">
        <v>0.12837471049357904</v>
      </c>
    </row>
    <row r="60" spans="1:5" s="2" customFormat="1" ht="16.5" x14ac:dyDescent="0.25">
      <c r="A60" s="56" t="s">
        <v>92</v>
      </c>
      <c r="B60" s="57">
        <v>0.19886915805283151</v>
      </c>
      <c r="C60" s="57">
        <v>6.8812430632630414E-2</v>
      </c>
      <c r="D60" s="57">
        <v>0.13005672742020108</v>
      </c>
      <c r="E60" s="57">
        <v>0.14275841905217554</v>
      </c>
    </row>
    <row r="61" spans="1:5" s="2" customFormat="1" ht="16.5" x14ac:dyDescent="0.25">
      <c r="A61" s="56" t="s">
        <v>90</v>
      </c>
      <c r="B61" s="57">
        <v>0.20052350310829969</v>
      </c>
      <c r="C61" s="57">
        <v>0.15006925538520324</v>
      </c>
      <c r="D61" s="57">
        <v>5.0454247723096451E-2</v>
      </c>
      <c r="E61" s="57">
        <v>0.16865163030425778</v>
      </c>
    </row>
    <row r="62" spans="1:5" s="2" customFormat="1" ht="16.5" x14ac:dyDescent="0.25">
      <c r="A62" s="56" t="s">
        <v>91</v>
      </c>
      <c r="B62" s="57">
        <v>0.20961663344099771</v>
      </c>
      <c r="C62" s="57">
        <v>0.12264949968699052</v>
      </c>
      <c r="D62" s="57">
        <v>8.6967133754007192E-2</v>
      </c>
      <c r="E62" s="57">
        <v>0.1</v>
      </c>
    </row>
    <row r="63" spans="1:5" s="2" customFormat="1" ht="16.5" x14ac:dyDescent="0.25">
      <c r="A63" s="56" t="s">
        <v>89</v>
      </c>
      <c r="B63" s="57">
        <v>0.2143393745891633</v>
      </c>
      <c r="C63" s="57">
        <v>5.8163955433737938E-2</v>
      </c>
      <c r="D63" s="57">
        <v>0.15617541915542538</v>
      </c>
      <c r="E63" s="57">
        <v>8.0074561408919498E-2</v>
      </c>
    </row>
    <row r="64" spans="1:5" s="2" customFormat="1" ht="16.5" x14ac:dyDescent="0.25">
      <c r="A64" s="56" t="s">
        <v>101</v>
      </c>
      <c r="B64" s="57">
        <v>0.22958983609128697</v>
      </c>
      <c r="C64" s="57">
        <v>8.2425593961746285E-2</v>
      </c>
      <c r="D64" s="57">
        <v>0.14716424212954068</v>
      </c>
      <c r="E64" s="57">
        <v>0.11916481123073357</v>
      </c>
    </row>
    <row r="65" spans="1:5" s="2" customFormat="1" ht="16.5" x14ac:dyDescent="0.25">
      <c r="A65" s="56" t="s">
        <v>100</v>
      </c>
      <c r="B65" s="57">
        <v>0.23556072051133062</v>
      </c>
      <c r="C65" s="57">
        <v>7.2224308424083117E-2</v>
      </c>
      <c r="D65" s="57">
        <v>0.1633364120872475</v>
      </c>
      <c r="E65" s="57">
        <v>0.11603050451727115</v>
      </c>
    </row>
    <row r="66" spans="1:5" s="2" customFormat="1" ht="16.5" x14ac:dyDescent="0.25">
      <c r="A66" s="62" t="s">
        <v>35</v>
      </c>
      <c r="B66" s="63">
        <v>0.24760494063119673</v>
      </c>
      <c r="C66" s="63">
        <v>8.7865695593136645E-2</v>
      </c>
      <c r="D66" s="63">
        <v>0.15973924503806008</v>
      </c>
      <c r="E66" s="63">
        <v>0.11310649357557639</v>
      </c>
    </row>
  </sheetData>
  <hyperlinks>
    <hyperlink ref="A4" r:id="rId1"/>
    <hyperlink ref="A20" r:id="rId2"/>
    <hyperlink ref="A36" r:id="rId3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workbookViewId="0">
      <selection activeCell="B47" sqref="B47:B92"/>
    </sheetView>
  </sheetViews>
  <sheetFormatPr defaultRowHeight="16.5" x14ac:dyDescent="0.25"/>
  <cols>
    <col min="1" max="1" width="59" style="2" customWidth="1"/>
    <col min="2" max="16" width="14.28515625" style="2" customWidth="1"/>
    <col min="17" max="16384" width="9.140625" style="2"/>
  </cols>
  <sheetData>
    <row r="1" spans="1:16" x14ac:dyDescent="0.25">
      <c r="A1" s="1" t="s">
        <v>217</v>
      </c>
    </row>
    <row r="3" spans="1:16" x14ac:dyDescent="0.25">
      <c r="A3" s="6" t="s">
        <v>220</v>
      </c>
    </row>
    <row r="5" spans="1:16" x14ac:dyDescent="0.25">
      <c r="A5" s="8" t="s">
        <v>248</v>
      </c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 t="s">
        <v>232</v>
      </c>
      <c r="O5" s="3" t="s">
        <v>233</v>
      </c>
      <c r="P5" s="3" t="s">
        <v>234</v>
      </c>
    </row>
    <row r="6" spans="1:16" s="6" customFormat="1" x14ac:dyDescent="0.25">
      <c r="A6" s="94" t="s">
        <v>235</v>
      </c>
      <c r="B6" s="95">
        <v>53258652.190000117</v>
      </c>
      <c r="C6" s="95">
        <v>57264232.300000027</v>
      </c>
      <c r="D6" s="95">
        <v>60715142.759999998</v>
      </c>
      <c r="E6" s="95">
        <v>62336987.100000046</v>
      </c>
      <c r="F6" s="95">
        <v>58605379.820000023</v>
      </c>
      <c r="G6" s="95">
        <v>61320780.459999986</v>
      </c>
      <c r="H6" s="95">
        <v>63698040.059999987</v>
      </c>
      <c r="I6" s="95">
        <v>60350290.359999932</v>
      </c>
      <c r="J6" s="95">
        <v>59501028.380000032</v>
      </c>
      <c r="K6" s="95">
        <v>64348903.920000084</v>
      </c>
      <c r="L6" s="95">
        <v>74277073.020000011</v>
      </c>
      <c r="M6" s="95">
        <v>80701930.599999964</v>
      </c>
      <c r="N6" s="95">
        <v>66992791</v>
      </c>
      <c r="O6" s="95">
        <v>64147737</v>
      </c>
      <c r="P6" s="95">
        <v>64147737</v>
      </c>
    </row>
    <row r="7" spans="1:16" s="6" customFormat="1" x14ac:dyDescent="0.25">
      <c r="A7" s="94" t="s">
        <v>236</v>
      </c>
      <c r="B7" s="95">
        <v>18437267.620000016</v>
      </c>
      <c r="C7" s="95">
        <v>19872858.489999969</v>
      </c>
      <c r="D7" s="95">
        <v>21057069.970000003</v>
      </c>
      <c r="E7" s="95">
        <v>21616313.039999995</v>
      </c>
      <c r="F7" s="95">
        <v>20435689.09999999</v>
      </c>
      <c r="G7" s="95">
        <v>21304783.060000006</v>
      </c>
      <c r="H7" s="95">
        <v>22152229.70000001</v>
      </c>
      <c r="I7" s="95">
        <v>21397784.540000003</v>
      </c>
      <c r="J7" s="95">
        <v>21075226.19000002</v>
      </c>
      <c r="K7" s="95">
        <v>23042668.11999996</v>
      </c>
      <c r="L7" s="95">
        <v>26499774.579999987</v>
      </c>
      <c r="M7" s="95">
        <v>29452362.930000003</v>
      </c>
      <c r="N7" s="95">
        <v>23413980</v>
      </c>
      <c r="O7" s="95">
        <v>22419634</v>
      </c>
      <c r="P7" s="95">
        <v>22419634</v>
      </c>
    </row>
    <row r="8" spans="1:16" x14ac:dyDescent="0.25">
      <c r="A8" s="66" t="s">
        <v>237</v>
      </c>
      <c r="B8" s="67">
        <f>B6+B7</f>
        <v>71695919.810000136</v>
      </c>
      <c r="C8" s="67">
        <f t="shared" ref="C8:P8" si="0">C6+C7</f>
        <v>77137090.789999992</v>
      </c>
      <c r="D8" s="67">
        <f t="shared" si="0"/>
        <v>81772212.730000004</v>
      </c>
      <c r="E8" s="67">
        <f t="shared" si="0"/>
        <v>83953300.140000045</v>
      </c>
      <c r="F8" s="67">
        <f t="shared" si="0"/>
        <v>79041068.920000017</v>
      </c>
      <c r="G8" s="67">
        <f t="shared" si="0"/>
        <v>82625563.519999996</v>
      </c>
      <c r="H8" s="67">
        <f t="shared" si="0"/>
        <v>85850269.75999999</v>
      </c>
      <c r="I8" s="67">
        <f t="shared" si="0"/>
        <v>81748074.899999931</v>
      </c>
      <c r="J8" s="67">
        <f t="shared" si="0"/>
        <v>80576254.570000052</v>
      </c>
      <c r="K8" s="67">
        <f t="shared" si="0"/>
        <v>87391572.040000051</v>
      </c>
      <c r="L8" s="67">
        <f t="shared" si="0"/>
        <v>100776847.59999999</v>
      </c>
      <c r="M8" s="67">
        <f t="shared" si="0"/>
        <v>110154293.52999997</v>
      </c>
      <c r="N8" s="67">
        <f t="shared" si="0"/>
        <v>90406771</v>
      </c>
      <c r="O8" s="67">
        <f t="shared" si="0"/>
        <v>86567371</v>
      </c>
      <c r="P8" s="67">
        <f t="shared" si="0"/>
        <v>86567371</v>
      </c>
    </row>
    <row r="9" spans="1:16" x14ac:dyDescent="0.25">
      <c r="A9" s="66" t="s">
        <v>238</v>
      </c>
      <c r="B9" s="67">
        <v>27391026.119999859</v>
      </c>
      <c r="C9" s="67">
        <v>28836127.589999888</v>
      </c>
      <c r="D9" s="67">
        <v>31508260.399999969</v>
      </c>
      <c r="E9" s="67">
        <v>30024023.490000103</v>
      </c>
      <c r="F9" s="67">
        <v>30783375.629999992</v>
      </c>
      <c r="G9" s="67">
        <v>30815949.670000065</v>
      </c>
      <c r="H9" s="67">
        <v>29388358.540000033</v>
      </c>
      <c r="I9" s="67">
        <v>37017014.629999921</v>
      </c>
      <c r="J9" s="67">
        <v>38901919.9500001</v>
      </c>
      <c r="K9" s="67">
        <v>34074007.699999914</v>
      </c>
      <c r="L9" s="67">
        <v>42565623.269999988</v>
      </c>
      <c r="M9" s="67">
        <v>45371280.49000001</v>
      </c>
      <c r="N9" s="67">
        <v>21648399</v>
      </c>
      <c r="O9" s="67">
        <v>21648399</v>
      </c>
      <c r="P9" s="67">
        <v>21648399</v>
      </c>
    </row>
    <row r="10" spans="1:16" x14ac:dyDescent="0.25">
      <c r="A10" s="66" t="s">
        <v>239</v>
      </c>
      <c r="B10" s="67">
        <v>875675069.66999888</v>
      </c>
      <c r="C10" s="67">
        <v>1036818688.9399991</v>
      </c>
      <c r="D10" s="67">
        <v>1099411750.9700007</v>
      </c>
      <c r="E10" s="67">
        <v>1086704460.7999992</v>
      </c>
      <c r="F10" s="67">
        <v>1073786815.1900003</v>
      </c>
      <c r="G10" s="67">
        <v>1186530162.6900003</v>
      </c>
      <c r="H10" s="67">
        <v>1401323946.9200001</v>
      </c>
      <c r="I10" s="67">
        <v>1402689574.7500002</v>
      </c>
      <c r="J10" s="67">
        <v>1388578122.5100002</v>
      </c>
      <c r="K10" s="67">
        <v>1392322596.1699996</v>
      </c>
      <c r="L10" s="67">
        <v>1374635963.8100016</v>
      </c>
      <c r="M10" s="67">
        <v>1338799911.4700003</v>
      </c>
      <c r="N10" s="67">
        <v>1280583758</v>
      </c>
      <c r="O10" s="67">
        <v>1282833598</v>
      </c>
      <c r="P10" s="67">
        <v>1301090611</v>
      </c>
    </row>
    <row r="11" spans="1:16" s="6" customFormat="1" x14ac:dyDescent="0.25">
      <c r="A11" s="94" t="s">
        <v>241</v>
      </c>
      <c r="B11" s="95">
        <v>2362320.4400000013</v>
      </c>
      <c r="C11" s="95">
        <v>1513783.4000000001</v>
      </c>
      <c r="D11" s="95">
        <v>3094321.6700000009</v>
      </c>
      <c r="E11" s="95">
        <v>3339906.2300000004</v>
      </c>
      <c r="F11" s="95">
        <v>6410530.2399999993</v>
      </c>
      <c r="G11" s="95">
        <v>1693192.68</v>
      </c>
      <c r="H11" s="95">
        <v>541542.10000000009</v>
      </c>
      <c r="I11" s="95">
        <v>3427935.6500000004</v>
      </c>
      <c r="J11" s="95">
        <v>772144.55</v>
      </c>
      <c r="K11" s="95">
        <v>1335477.5499999998</v>
      </c>
      <c r="L11" s="95">
        <v>4854393.78</v>
      </c>
      <c r="M11" s="95">
        <v>26331017.059999999</v>
      </c>
      <c r="N11" s="95">
        <v>543726</v>
      </c>
      <c r="O11" s="95">
        <v>543726</v>
      </c>
      <c r="P11" s="95">
        <v>543726</v>
      </c>
    </row>
    <row r="12" spans="1:16" s="6" customFormat="1" x14ac:dyDescent="0.25">
      <c r="A12" s="96" t="s">
        <v>242</v>
      </c>
      <c r="B12" s="97"/>
      <c r="C12" s="97">
        <v>2723901.4699999988</v>
      </c>
      <c r="D12" s="97">
        <v>415060.69999999995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1:16" x14ac:dyDescent="0.25">
      <c r="A13" s="71" t="s">
        <v>240</v>
      </c>
      <c r="B13" s="72">
        <v>2362320.4400000013</v>
      </c>
      <c r="C13" s="72">
        <v>4237684.8699999992</v>
      </c>
      <c r="D13" s="72">
        <v>3509382.370000001</v>
      </c>
      <c r="E13" s="72">
        <v>3339906.2300000004</v>
      </c>
      <c r="F13" s="72">
        <v>6410530.2399999993</v>
      </c>
      <c r="G13" s="72">
        <v>1693192.68</v>
      </c>
      <c r="H13" s="72">
        <v>541542.10000000009</v>
      </c>
      <c r="I13" s="72">
        <v>3427935.6500000004</v>
      </c>
      <c r="J13" s="72">
        <v>772144.55</v>
      </c>
      <c r="K13" s="72">
        <v>1335477.5499999998</v>
      </c>
      <c r="L13" s="72">
        <v>4854393.78</v>
      </c>
      <c r="M13" s="72">
        <v>26331017.059999999</v>
      </c>
      <c r="N13" s="72">
        <v>543726</v>
      </c>
      <c r="O13" s="72">
        <v>543726</v>
      </c>
      <c r="P13" s="72">
        <v>543726</v>
      </c>
    </row>
    <row r="14" spans="1:16" x14ac:dyDescent="0.25">
      <c r="A14" s="71" t="s">
        <v>161</v>
      </c>
      <c r="B14" s="72">
        <f t="shared" ref="B14:P14" si="1">B8+B9+B10+B13+B16</f>
        <v>977124336.03999889</v>
      </c>
      <c r="C14" s="72">
        <f t="shared" si="1"/>
        <v>1147029592.1899989</v>
      </c>
      <c r="D14" s="72">
        <f t="shared" si="1"/>
        <v>1216201606.4700005</v>
      </c>
      <c r="E14" s="72">
        <f t="shared" si="1"/>
        <v>1204021690.6599994</v>
      </c>
      <c r="F14" s="72">
        <f t="shared" si="1"/>
        <v>1190021789.9800003</v>
      </c>
      <c r="G14" s="72">
        <f t="shared" si="1"/>
        <v>1301664868.5600004</v>
      </c>
      <c r="H14" s="72">
        <f t="shared" si="1"/>
        <v>1517104117.3199999</v>
      </c>
      <c r="I14" s="72">
        <f t="shared" si="1"/>
        <v>1524882599.9300003</v>
      </c>
      <c r="J14" s="72">
        <f t="shared" si="1"/>
        <v>1508828441.5800004</v>
      </c>
      <c r="K14" s="72">
        <f t="shared" si="1"/>
        <v>1515123653.4599996</v>
      </c>
      <c r="L14" s="72">
        <f t="shared" si="1"/>
        <v>1522832828.4600015</v>
      </c>
      <c r="M14" s="72">
        <f t="shared" si="1"/>
        <v>1520656502.5500002</v>
      </c>
      <c r="N14" s="72">
        <f t="shared" si="1"/>
        <v>1393182654</v>
      </c>
      <c r="O14" s="72">
        <f t="shared" si="1"/>
        <v>1391593094</v>
      </c>
      <c r="P14" s="72">
        <f t="shared" si="1"/>
        <v>1409850107</v>
      </c>
    </row>
    <row r="15" spans="1:16" s="70" customFormat="1" x14ac:dyDescent="0.2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7" spans="1:16" x14ac:dyDescent="0.25">
      <c r="A17" s="1" t="s">
        <v>218</v>
      </c>
    </row>
    <row r="19" spans="1:16" x14ac:dyDescent="0.25">
      <c r="A19" s="6" t="s">
        <v>220</v>
      </c>
    </row>
    <row r="21" spans="1:16" x14ac:dyDescent="0.25">
      <c r="A21" s="8" t="s">
        <v>249</v>
      </c>
      <c r="B21" s="3">
        <v>2004</v>
      </c>
      <c r="C21" s="3">
        <v>2005</v>
      </c>
      <c r="D21" s="3">
        <v>2006</v>
      </c>
      <c r="E21" s="3">
        <v>2007</v>
      </c>
      <c r="F21" s="3">
        <v>2008</v>
      </c>
      <c r="G21" s="3">
        <v>2009</v>
      </c>
      <c r="H21" s="3">
        <v>2010</v>
      </c>
      <c r="I21" s="3">
        <v>2011</v>
      </c>
      <c r="J21" s="3">
        <v>2012</v>
      </c>
      <c r="K21" s="3">
        <v>2013</v>
      </c>
      <c r="L21" s="3">
        <v>2014</v>
      </c>
      <c r="M21" s="3">
        <v>2015</v>
      </c>
      <c r="N21" s="3" t="s">
        <v>232</v>
      </c>
      <c r="O21" s="3" t="s">
        <v>233</v>
      </c>
      <c r="P21" s="3" t="s">
        <v>234</v>
      </c>
    </row>
    <row r="22" spans="1:16" x14ac:dyDescent="0.25">
      <c r="A22" s="2" t="s">
        <v>243</v>
      </c>
      <c r="B22" s="32">
        <v>51047663.439999983</v>
      </c>
      <c r="C22" s="32">
        <v>97983939.100000009</v>
      </c>
      <c r="D22" s="32">
        <v>111318694.27999997</v>
      </c>
      <c r="E22" s="32">
        <v>80604894.019999996</v>
      </c>
      <c r="F22" s="32">
        <v>111337783.89</v>
      </c>
      <c r="G22" s="32">
        <v>116018662.93000001</v>
      </c>
      <c r="H22" s="32">
        <v>172422371.46999997</v>
      </c>
      <c r="I22" s="32">
        <v>162338671.88</v>
      </c>
      <c r="J22" s="32">
        <v>142024789.54999998</v>
      </c>
      <c r="K22" s="32">
        <v>127047762.77000003</v>
      </c>
      <c r="L22" s="32">
        <v>128461849.28</v>
      </c>
      <c r="M22" s="32">
        <v>134370325.59</v>
      </c>
      <c r="N22" s="32">
        <v>132546502</v>
      </c>
      <c r="O22" s="32">
        <v>179225633</v>
      </c>
      <c r="P22" s="32">
        <v>193512473</v>
      </c>
    </row>
    <row r="23" spans="1:16" x14ac:dyDescent="0.25">
      <c r="A23" s="2" t="s">
        <v>244</v>
      </c>
      <c r="B23" s="32">
        <v>228452292.95000005</v>
      </c>
      <c r="C23" s="32">
        <v>250742276.61000004</v>
      </c>
      <c r="D23" s="32">
        <v>278614685.94000006</v>
      </c>
      <c r="E23" s="32">
        <v>273948301.9600001</v>
      </c>
      <c r="F23" s="32">
        <v>220346673.33999997</v>
      </c>
      <c r="G23" s="32">
        <v>248824483.87</v>
      </c>
      <c r="H23" s="32">
        <v>300888171.33000004</v>
      </c>
      <c r="I23" s="32">
        <v>294519425.61000007</v>
      </c>
      <c r="J23" s="32">
        <v>292362519.69999999</v>
      </c>
      <c r="K23" s="32">
        <v>295330526.44</v>
      </c>
      <c r="L23" s="32">
        <v>268388175.22</v>
      </c>
      <c r="M23" s="32">
        <v>235113205.06000006</v>
      </c>
      <c r="N23" s="32">
        <v>271618288</v>
      </c>
      <c r="O23" s="32">
        <v>278059245</v>
      </c>
      <c r="P23" s="32">
        <v>281654881</v>
      </c>
    </row>
    <row r="24" spans="1:16" x14ac:dyDescent="0.25">
      <c r="A24" s="2" t="s">
        <v>245</v>
      </c>
      <c r="B24" s="32">
        <v>425970883.61000007</v>
      </c>
      <c r="C24" s="32">
        <v>516405166.99000013</v>
      </c>
      <c r="D24" s="32">
        <v>524452970.0399999</v>
      </c>
      <c r="E24" s="32">
        <v>537875512.88999987</v>
      </c>
      <c r="F24" s="32">
        <v>548338644.30999994</v>
      </c>
      <c r="G24" s="32">
        <v>623841136.6400001</v>
      </c>
      <c r="H24" s="32">
        <v>704872838.12000024</v>
      </c>
      <c r="I24" s="32">
        <v>719571586.05000007</v>
      </c>
      <c r="J24" s="32">
        <v>711780313.01000011</v>
      </c>
      <c r="K24" s="32">
        <v>722155545.05999994</v>
      </c>
      <c r="L24" s="32">
        <v>725510153.26000011</v>
      </c>
      <c r="M24" s="32">
        <v>721731503.46000004</v>
      </c>
      <c r="N24" s="32">
        <v>723843518</v>
      </c>
      <c r="O24" s="32">
        <v>728047692</v>
      </c>
      <c r="P24" s="32">
        <v>735878231</v>
      </c>
    </row>
    <row r="25" spans="1:16" x14ac:dyDescent="0.25">
      <c r="A25" s="2" t="s">
        <v>246</v>
      </c>
      <c r="B25" s="32">
        <v>137299369.53999999</v>
      </c>
      <c r="C25" s="32">
        <v>167595256.16000003</v>
      </c>
      <c r="D25" s="32">
        <v>174368618.24000001</v>
      </c>
      <c r="E25" s="32">
        <v>179425301.43000001</v>
      </c>
      <c r="F25" s="32">
        <v>177946965.57999998</v>
      </c>
      <c r="G25" s="32">
        <v>184598379.75000003</v>
      </c>
      <c r="H25" s="32">
        <v>207062411.08000001</v>
      </c>
      <c r="I25" s="32">
        <v>210570281.36000001</v>
      </c>
      <c r="J25" s="32">
        <v>225486253.75999999</v>
      </c>
      <c r="K25" s="32">
        <v>232529271.09</v>
      </c>
      <c r="L25" s="32">
        <v>235775545.56</v>
      </c>
      <c r="M25" s="32">
        <v>231633759.07999998</v>
      </c>
      <c r="N25" s="32">
        <v>238834215</v>
      </c>
      <c r="O25" s="32">
        <v>243168167</v>
      </c>
      <c r="P25" s="32">
        <v>253253905</v>
      </c>
    </row>
    <row r="26" spans="1:16" x14ac:dyDescent="0.25">
      <c r="A26" s="5" t="s">
        <v>247</v>
      </c>
      <c r="B26" s="33">
        <v>0</v>
      </c>
      <c r="C26" s="33">
        <v>5158204.6999999983</v>
      </c>
      <c r="D26" s="33">
        <v>10054058.23</v>
      </c>
      <c r="E26" s="33">
        <v>11794682.670000002</v>
      </c>
      <c r="F26" s="33">
        <v>12303033.419999998</v>
      </c>
      <c r="G26" s="33">
        <v>12796779.079999998</v>
      </c>
      <c r="H26" s="33">
        <v>13589253.4</v>
      </c>
      <c r="I26" s="33">
        <v>13719282.550000003</v>
      </c>
      <c r="J26" s="33">
        <v>14094145.699999996</v>
      </c>
      <c r="K26" s="33">
        <v>14333652.26</v>
      </c>
      <c r="L26" s="33">
        <v>14567392.640000001</v>
      </c>
      <c r="M26" s="33">
        <v>14545337.02</v>
      </c>
      <c r="N26" s="33">
        <v>15271058</v>
      </c>
      <c r="O26" s="33">
        <v>15631515</v>
      </c>
      <c r="P26" s="33">
        <v>15982324</v>
      </c>
    </row>
    <row r="29" spans="1:16" x14ac:dyDescent="0.25">
      <c r="A29" s="1" t="s">
        <v>219</v>
      </c>
    </row>
    <row r="31" spans="1:16" x14ac:dyDescent="0.25">
      <c r="A31" s="6" t="s">
        <v>220</v>
      </c>
    </row>
    <row r="33" spans="1:12" x14ac:dyDescent="0.25">
      <c r="A33" s="8"/>
      <c r="B33" s="8">
        <v>2005</v>
      </c>
      <c r="C33" s="8">
        <v>2006</v>
      </c>
      <c r="D33" s="8">
        <v>2007</v>
      </c>
      <c r="E33" s="8">
        <v>2008</v>
      </c>
      <c r="F33" s="8">
        <v>2009</v>
      </c>
      <c r="G33" s="8">
        <v>2010</v>
      </c>
      <c r="H33" s="8">
        <v>2011</v>
      </c>
      <c r="I33" s="8">
        <v>2012</v>
      </c>
      <c r="J33" s="8">
        <v>2013</v>
      </c>
      <c r="K33" s="8">
        <v>2014</v>
      </c>
      <c r="L33" s="8">
        <v>2015</v>
      </c>
    </row>
    <row r="34" spans="1:12" x14ac:dyDescent="0.25">
      <c r="A34" s="2" t="s">
        <v>226</v>
      </c>
      <c r="B34" s="10">
        <v>0.55685553816532096</v>
      </c>
      <c r="C34" s="10">
        <v>0.40409785166486184</v>
      </c>
      <c r="D34" s="10">
        <v>0.17933600797737809</v>
      </c>
      <c r="E34" s="10">
        <v>-0.40798527618778435</v>
      </c>
      <c r="F34" s="10">
        <v>0.30121251813886701</v>
      </c>
      <c r="G34" s="10">
        <v>0.24773705720178243</v>
      </c>
      <c r="H34" s="10">
        <v>-0.2703963962108733</v>
      </c>
      <c r="I34" s="10">
        <v>-7.6846593308473141E-2</v>
      </c>
      <c r="J34" s="10">
        <v>0.45169598359792318</v>
      </c>
      <c r="K34" s="10">
        <v>0.8834444323691184</v>
      </c>
      <c r="L34" s="10">
        <v>0.61578958338343204</v>
      </c>
    </row>
    <row r="35" spans="1:12" x14ac:dyDescent="0.25">
      <c r="A35" s="2" t="s">
        <v>227</v>
      </c>
      <c r="B35" s="10">
        <v>0.14538857621307366</v>
      </c>
      <c r="C35" s="10">
        <v>0.84631575907868117</v>
      </c>
      <c r="D35" s="10">
        <v>6.50687135907589E-2</v>
      </c>
      <c r="E35" s="10">
        <v>0.2707930168776907</v>
      </c>
      <c r="F35" s="10">
        <v>-0.68847025482935309</v>
      </c>
      <c r="G35" s="10">
        <v>0.46064807039260408</v>
      </c>
      <c r="H35" s="10">
        <v>-0.59482459291859602</v>
      </c>
      <c r="I35" s="10">
        <v>0.17502375200048159</v>
      </c>
      <c r="J35" s="10">
        <v>-0.3297532604031439</v>
      </c>
      <c r="K35" s="10">
        <v>0.66566690427991981</v>
      </c>
      <c r="L35" s="10">
        <v>0.10916879048905173</v>
      </c>
    </row>
    <row r="36" spans="1:12" x14ac:dyDescent="0.25">
      <c r="A36" s="2" t="s">
        <v>228</v>
      </c>
      <c r="B36" s="10">
        <v>15.298374512481681</v>
      </c>
      <c r="C36" s="10">
        <v>7.1482471723727956</v>
      </c>
      <c r="D36" s="10">
        <v>-0.7017254741811394</v>
      </c>
      <c r="E36" s="10">
        <v>-0.72095561378480866</v>
      </c>
      <c r="F36" s="10">
        <v>8.9249016466988476</v>
      </c>
      <c r="G36" s="10">
        <v>16.266522880366104</v>
      </c>
      <c r="H36" s="10">
        <v>-0.82035037397331878</v>
      </c>
      <c r="I36" s="10">
        <v>-0.9217336915409744</v>
      </c>
      <c r="J36" s="10">
        <v>0.26710788641945832</v>
      </c>
      <c r="K36" s="10">
        <v>-1.1595281467542506</v>
      </c>
      <c r="L36" s="10">
        <v>-2.3484123392694043</v>
      </c>
    </row>
    <row r="37" spans="1:12" x14ac:dyDescent="0.25">
      <c r="A37" s="2" t="s">
        <v>229</v>
      </c>
      <c r="B37" s="10">
        <v>0.30486870914225783</v>
      </c>
      <c r="C37" s="10">
        <v>0.14635399133816968</v>
      </c>
      <c r="D37" s="10">
        <v>-0.46891426714627232</v>
      </c>
      <c r="E37" s="10">
        <v>0.11380150545700811</v>
      </c>
      <c r="F37" s="10">
        <v>-0.44221161530903069</v>
      </c>
      <c r="G37" s="10">
        <v>-2.8589335779776123E-2</v>
      </c>
      <c r="H37" s="10">
        <v>0.11335177529132455</v>
      </c>
      <c r="I37" s="10">
        <v>-0.14497383012315052</v>
      </c>
      <c r="J37" s="10">
        <v>3.9151660567943926E-2</v>
      </c>
      <c r="K37" s="10">
        <v>0.20106658905648375</v>
      </c>
      <c r="L37" s="10">
        <v>1.4103073481623529</v>
      </c>
    </row>
    <row r="38" spans="1:12" x14ac:dyDescent="0.25">
      <c r="A38" s="5" t="s">
        <v>230</v>
      </c>
      <c r="B38" s="64">
        <v>16.305487336002333</v>
      </c>
      <c r="C38" s="64">
        <v>8.5450147744545095</v>
      </c>
      <c r="D38" s="64">
        <v>-0.9262350197592748</v>
      </c>
      <c r="E38" s="64">
        <v>-0.7443463676378943</v>
      </c>
      <c r="F38" s="64">
        <v>8.0954322946993305</v>
      </c>
      <c r="G38" s="64">
        <v>16.946318672180713</v>
      </c>
      <c r="H38" s="64">
        <v>-1.5722195878114638</v>
      </c>
      <c r="I38" s="64">
        <v>-0.96853036297211648</v>
      </c>
      <c r="J38" s="64">
        <v>0.42820227018218154</v>
      </c>
      <c r="K38" s="64">
        <v>0.59064977895127146</v>
      </c>
      <c r="L38" s="64">
        <v>-0.21314661723456774</v>
      </c>
    </row>
    <row r="41" spans="1:12" x14ac:dyDescent="0.25">
      <c r="A41" s="1" t="s">
        <v>263</v>
      </c>
    </row>
    <row r="43" spans="1:12" x14ac:dyDescent="0.25">
      <c r="A43" s="6" t="s">
        <v>220</v>
      </c>
    </row>
    <row r="44" spans="1:12" x14ac:dyDescent="0.25">
      <c r="A44" s="6"/>
    </row>
    <row r="45" spans="1:12" x14ac:dyDescent="0.25">
      <c r="A45" s="1" t="s">
        <v>262</v>
      </c>
    </row>
    <row r="46" spans="1:12" ht="49.5" x14ac:dyDescent="0.25">
      <c r="A46" s="3" t="s">
        <v>258</v>
      </c>
      <c r="B46" s="73" t="s">
        <v>259</v>
      </c>
      <c r="C46" s="73" t="s">
        <v>251</v>
      </c>
      <c r="D46" s="73" t="s">
        <v>252</v>
      </c>
      <c r="E46" s="73" t="s">
        <v>253</v>
      </c>
      <c r="F46" s="73" t="s">
        <v>254</v>
      </c>
      <c r="G46" s="73" t="s">
        <v>255</v>
      </c>
      <c r="H46" s="73" t="s">
        <v>256</v>
      </c>
      <c r="I46" s="73" t="s">
        <v>257</v>
      </c>
    </row>
    <row r="47" spans="1:12" x14ac:dyDescent="0.25">
      <c r="A47" s="2" t="s">
        <v>121</v>
      </c>
      <c r="B47" s="32">
        <v>512356.23</v>
      </c>
      <c r="C47" s="32">
        <v>4348.82</v>
      </c>
      <c r="D47" s="32">
        <v>204573.51</v>
      </c>
      <c r="E47" s="32">
        <v>28833.81</v>
      </c>
      <c r="F47" s="32">
        <v>6396.62</v>
      </c>
      <c r="G47" s="32">
        <v>1048.8</v>
      </c>
      <c r="H47" s="32">
        <v>160013.16</v>
      </c>
      <c r="I47" s="32">
        <v>107141.51000000001</v>
      </c>
    </row>
    <row r="48" spans="1:12" x14ac:dyDescent="0.25">
      <c r="A48" s="2" t="s">
        <v>135</v>
      </c>
      <c r="B48" s="32">
        <v>549571.39999999991</v>
      </c>
      <c r="C48" s="32">
        <v>7821.1399999999994</v>
      </c>
      <c r="D48" s="32">
        <v>257806.79</v>
      </c>
      <c r="E48" s="32">
        <v>43933.709999999992</v>
      </c>
      <c r="F48" s="32">
        <v>7545.4400000000005</v>
      </c>
      <c r="G48" s="32">
        <v>32444.98</v>
      </c>
      <c r="H48" s="32">
        <v>3749.79</v>
      </c>
      <c r="I48" s="32">
        <v>196269.55</v>
      </c>
    </row>
    <row r="49" spans="1:9" x14ac:dyDescent="0.25">
      <c r="A49" s="2" t="s">
        <v>150</v>
      </c>
      <c r="B49" s="32">
        <v>713262.60000000009</v>
      </c>
      <c r="C49" s="32">
        <v>18355.330000000002</v>
      </c>
      <c r="D49" s="32">
        <v>280388.98000000004</v>
      </c>
      <c r="E49" s="32">
        <v>73782.38</v>
      </c>
      <c r="F49" s="32">
        <v>9031.5299999999988</v>
      </c>
      <c r="G49" s="32">
        <v>8778.18</v>
      </c>
      <c r="H49" s="32">
        <v>136995.29</v>
      </c>
      <c r="I49" s="32">
        <v>185930.90999999997</v>
      </c>
    </row>
    <row r="50" spans="1:9" x14ac:dyDescent="0.25">
      <c r="A50" s="2" t="s">
        <v>144</v>
      </c>
      <c r="B50" s="32">
        <v>1052602.81</v>
      </c>
      <c r="C50" s="32">
        <v>8599.2999999999993</v>
      </c>
      <c r="D50" s="32">
        <v>388555.60999999993</v>
      </c>
      <c r="E50" s="32">
        <v>107983.59</v>
      </c>
      <c r="F50" s="32">
        <v>12468.02</v>
      </c>
      <c r="G50" s="32">
        <v>24969.760000000002</v>
      </c>
      <c r="H50" s="32">
        <v>148233.10999999999</v>
      </c>
      <c r="I50" s="32">
        <v>361793.4200000001</v>
      </c>
    </row>
    <row r="51" spans="1:9" x14ac:dyDescent="0.25">
      <c r="A51" s="2" t="s">
        <v>145</v>
      </c>
      <c r="B51" s="32">
        <v>621049.80999999994</v>
      </c>
      <c r="C51" s="32">
        <v>7181.2199999999993</v>
      </c>
      <c r="D51" s="32">
        <v>331564.3</v>
      </c>
      <c r="E51" s="32">
        <v>54013.18</v>
      </c>
      <c r="F51" s="32">
        <v>13334.07</v>
      </c>
      <c r="G51" s="32">
        <v>9907.7799999999988</v>
      </c>
      <c r="H51" s="32">
        <v>20144.53</v>
      </c>
      <c r="I51" s="32">
        <v>184904.73</v>
      </c>
    </row>
    <row r="52" spans="1:9" x14ac:dyDescent="0.25">
      <c r="A52" s="2" t="s">
        <v>122</v>
      </c>
      <c r="B52" s="32">
        <v>439779.31999999995</v>
      </c>
      <c r="C52" s="32">
        <v>4944.93</v>
      </c>
      <c r="D52" s="32">
        <v>220170.39</v>
      </c>
      <c r="E52" s="32">
        <v>55585.83</v>
      </c>
      <c r="F52" s="32">
        <v>12368.85</v>
      </c>
      <c r="G52" s="32">
        <v>4813.4299999999994</v>
      </c>
      <c r="H52" s="32">
        <v>0</v>
      </c>
      <c r="I52" s="32">
        <v>141895.88999999998</v>
      </c>
    </row>
    <row r="53" spans="1:9" x14ac:dyDescent="0.25">
      <c r="A53" s="2" t="s">
        <v>127</v>
      </c>
      <c r="B53" s="32">
        <v>542901.41999999993</v>
      </c>
      <c r="C53" s="32">
        <v>11945.77</v>
      </c>
      <c r="D53" s="32">
        <v>279873.94999999995</v>
      </c>
      <c r="E53" s="32">
        <v>43953.69</v>
      </c>
      <c r="F53" s="32">
        <v>13059.72</v>
      </c>
      <c r="G53" s="32">
        <v>57156.45</v>
      </c>
      <c r="H53" s="32">
        <v>1462.45</v>
      </c>
      <c r="I53" s="32">
        <v>135449.39000000001</v>
      </c>
    </row>
    <row r="54" spans="1:9" x14ac:dyDescent="0.25">
      <c r="A54" s="2" t="s">
        <v>123</v>
      </c>
      <c r="B54" s="32">
        <v>491857.38</v>
      </c>
      <c r="C54" s="32">
        <v>6968.56</v>
      </c>
      <c r="D54" s="32">
        <v>223169.30000000002</v>
      </c>
      <c r="E54" s="32">
        <v>63566.23</v>
      </c>
      <c r="F54" s="32">
        <v>6695.24</v>
      </c>
      <c r="G54" s="32">
        <v>50684.060000000005</v>
      </c>
      <c r="H54" s="32">
        <v>115.08</v>
      </c>
      <c r="I54" s="32">
        <v>140658.90999999997</v>
      </c>
    </row>
    <row r="55" spans="1:9" x14ac:dyDescent="0.25">
      <c r="A55" s="2" t="s">
        <v>140</v>
      </c>
      <c r="B55" s="32">
        <v>467748.18</v>
      </c>
      <c r="C55" s="32">
        <v>6986.73</v>
      </c>
      <c r="D55" s="32">
        <v>238337.67999999996</v>
      </c>
      <c r="E55" s="32">
        <v>43634.67</v>
      </c>
      <c r="F55" s="32">
        <v>12097.59</v>
      </c>
      <c r="G55" s="32">
        <v>25917.1</v>
      </c>
      <c r="H55" s="32">
        <v>21995.64</v>
      </c>
      <c r="I55" s="32">
        <v>118778.77000000002</v>
      </c>
    </row>
    <row r="56" spans="1:9" x14ac:dyDescent="0.25">
      <c r="A56" s="2" t="s">
        <v>138</v>
      </c>
      <c r="B56" s="32">
        <v>618765.14</v>
      </c>
      <c r="C56" s="32">
        <v>8048.24</v>
      </c>
      <c r="D56" s="32">
        <v>329597.34999999998</v>
      </c>
      <c r="E56" s="32">
        <v>44428.319999999992</v>
      </c>
      <c r="F56" s="32">
        <v>14848.329999999998</v>
      </c>
      <c r="G56" s="32">
        <v>3990.28</v>
      </c>
      <c r="H56" s="32">
        <v>17917.22</v>
      </c>
      <c r="I56" s="32">
        <v>199935.4</v>
      </c>
    </row>
    <row r="57" spans="1:9" x14ac:dyDescent="0.25">
      <c r="A57" s="2" t="s">
        <v>90</v>
      </c>
      <c r="B57" s="32">
        <v>312666.20999999996</v>
      </c>
      <c r="C57" s="32">
        <v>5596.5900000000011</v>
      </c>
      <c r="D57" s="32">
        <v>159048.64999999997</v>
      </c>
      <c r="E57" s="32">
        <v>20683.259999999998</v>
      </c>
      <c r="F57" s="32">
        <v>5670.6</v>
      </c>
      <c r="G57" s="32">
        <v>7216.2300000000005</v>
      </c>
      <c r="H57" s="32">
        <v>238.5</v>
      </c>
      <c r="I57" s="32">
        <v>114212.37999999999</v>
      </c>
    </row>
    <row r="58" spans="1:9" x14ac:dyDescent="0.25">
      <c r="A58" s="2" t="s">
        <v>134</v>
      </c>
      <c r="B58" s="32">
        <v>390564.53999999992</v>
      </c>
      <c r="C58" s="32">
        <v>7671.66</v>
      </c>
      <c r="D58" s="32">
        <v>183693.64999999997</v>
      </c>
      <c r="E58" s="32">
        <v>30153.64</v>
      </c>
      <c r="F58" s="32">
        <v>14534.28</v>
      </c>
      <c r="G58" s="32">
        <v>40047.270000000004</v>
      </c>
      <c r="H58" s="32">
        <v>8192.07</v>
      </c>
      <c r="I58" s="32">
        <v>106271.97</v>
      </c>
    </row>
    <row r="59" spans="1:9" x14ac:dyDescent="0.25">
      <c r="A59" s="2" t="s">
        <v>118</v>
      </c>
      <c r="B59" s="32">
        <v>403282.2699999999</v>
      </c>
      <c r="C59" s="32">
        <v>3920.8300000000004</v>
      </c>
      <c r="D59" s="32">
        <v>196729.8</v>
      </c>
      <c r="E59" s="32">
        <v>68713.650000000009</v>
      </c>
      <c r="F59" s="32">
        <v>6522.22</v>
      </c>
      <c r="G59" s="32">
        <v>2548.39</v>
      </c>
      <c r="H59" s="32">
        <v>4522.79</v>
      </c>
      <c r="I59" s="32">
        <v>120324.59</v>
      </c>
    </row>
    <row r="60" spans="1:9" x14ac:dyDescent="0.25">
      <c r="A60" s="2" t="s">
        <v>100</v>
      </c>
      <c r="B60" s="32">
        <v>739070.17</v>
      </c>
      <c r="C60" s="32">
        <v>10029.689999999999</v>
      </c>
      <c r="D60" s="32">
        <v>344520.84</v>
      </c>
      <c r="E60" s="32">
        <v>105503.51999999999</v>
      </c>
      <c r="F60" s="32">
        <v>21959.739999999998</v>
      </c>
      <c r="G60" s="32">
        <v>17385.370000000003</v>
      </c>
      <c r="H60" s="32">
        <v>54</v>
      </c>
      <c r="I60" s="32">
        <v>239617.00999999998</v>
      </c>
    </row>
    <row r="61" spans="1:9" x14ac:dyDescent="0.25">
      <c r="A61" s="2" t="s">
        <v>120</v>
      </c>
      <c r="B61" s="32">
        <v>518211.02999999997</v>
      </c>
      <c r="C61" s="32">
        <v>4651.87</v>
      </c>
      <c r="D61" s="32">
        <v>213079.18999999997</v>
      </c>
      <c r="E61" s="32">
        <v>57854.93</v>
      </c>
      <c r="F61" s="32">
        <v>9651.81</v>
      </c>
      <c r="G61" s="32">
        <v>51317.73</v>
      </c>
      <c r="H61" s="32">
        <v>774</v>
      </c>
      <c r="I61" s="32">
        <v>180881.5</v>
      </c>
    </row>
    <row r="62" spans="1:9" x14ac:dyDescent="0.25">
      <c r="A62" s="2" t="s">
        <v>119</v>
      </c>
      <c r="B62" s="32">
        <v>281898.55</v>
      </c>
      <c r="C62" s="32">
        <v>5528.0599999999995</v>
      </c>
      <c r="D62" s="32">
        <v>128746.75</v>
      </c>
      <c r="E62" s="32">
        <v>24974.609999999997</v>
      </c>
      <c r="F62" s="32">
        <v>9254.380000000001</v>
      </c>
      <c r="G62" s="32">
        <v>12615.63</v>
      </c>
      <c r="H62" s="32">
        <v>573.64</v>
      </c>
      <c r="I62" s="32">
        <v>100205.48</v>
      </c>
    </row>
    <row r="63" spans="1:9" x14ac:dyDescent="0.25">
      <c r="A63" s="2" t="s">
        <v>129</v>
      </c>
      <c r="B63" s="32">
        <v>505436.76</v>
      </c>
      <c r="C63" s="32">
        <v>3591.84</v>
      </c>
      <c r="D63" s="32">
        <v>225021.77</v>
      </c>
      <c r="E63" s="32">
        <v>83141.220000000016</v>
      </c>
      <c r="F63" s="32">
        <v>14653.67</v>
      </c>
      <c r="G63" s="32">
        <v>4596.0200000000004</v>
      </c>
      <c r="H63" s="32">
        <v>442.29</v>
      </c>
      <c r="I63" s="32">
        <v>173989.95000000004</v>
      </c>
    </row>
    <row r="64" spans="1:9" x14ac:dyDescent="0.25">
      <c r="A64" s="2" t="s">
        <v>137</v>
      </c>
      <c r="B64" s="32">
        <v>552955.47</v>
      </c>
      <c r="C64" s="32">
        <v>11107.3</v>
      </c>
      <c r="D64" s="32">
        <v>275092.19999999995</v>
      </c>
      <c r="E64" s="32">
        <v>45000.01</v>
      </c>
      <c r="F64" s="32">
        <v>12435.46</v>
      </c>
      <c r="G64" s="32">
        <v>13220.349999999999</v>
      </c>
      <c r="H64" s="32">
        <v>35604.68</v>
      </c>
      <c r="I64" s="32">
        <v>160495.47</v>
      </c>
    </row>
    <row r="65" spans="1:9" x14ac:dyDescent="0.25">
      <c r="A65" s="2" t="s">
        <v>136</v>
      </c>
      <c r="B65" s="32">
        <v>386948.90999999992</v>
      </c>
      <c r="C65" s="32">
        <v>10661.210000000001</v>
      </c>
      <c r="D65" s="32">
        <v>189685.93</v>
      </c>
      <c r="E65" s="32">
        <v>15869.03</v>
      </c>
      <c r="F65" s="32">
        <v>14961.12</v>
      </c>
      <c r="G65" s="32">
        <v>2935.87</v>
      </c>
      <c r="H65" s="32">
        <v>55</v>
      </c>
      <c r="I65" s="32">
        <v>152780.74999999994</v>
      </c>
    </row>
    <row r="66" spans="1:9" x14ac:dyDescent="0.25">
      <c r="A66" s="2" t="s">
        <v>131</v>
      </c>
      <c r="B66" s="32">
        <v>469885.82999999996</v>
      </c>
      <c r="C66" s="32">
        <v>9287.85</v>
      </c>
      <c r="D66" s="32">
        <v>243179.3</v>
      </c>
      <c r="E66" s="32">
        <v>38580.959999999992</v>
      </c>
      <c r="F66" s="32">
        <v>10070.75</v>
      </c>
      <c r="G66" s="32">
        <v>6101.22</v>
      </c>
      <c r="H66" s="32">
        <v>108</v>
      </c>
      <c r="I66" s="32">
        <v>162557.75</v>
      </c>
    </row>
    <row r="67" spans="1:9" x14ac:dyDescent="0.25">
      <c r="A67" s="2" t="s">
        <v>130</v>
      </c>
      <c r="B67" s="32">
        <v>412730.1</v>
      </c>
      <c r="C67" s="32">
        <v>8198.9500000000007</v>
      </c>
      <c r="D67" s="32">
        <v>193542.66</v>
      </c>
      <c r="E67" s="32">
        <v>46208.2</v>
      </c>
      <c r="F67" s="32">
        <v>6345.32</v>
      </c>
      <c r="G67" s="32">
        <v>8054.2199999999993</v>
      </c>
      <c r="H67" s="32">
        <v>20398.669999999998</v>
      </c>
      <c r="I67" s="32">
        <v>129982.07999999999</v>
      </c>
    </row>
    <row r="68" spans="1:9" x14ac:dyDescent="0.25">
      <c r="A68" s="2" t="s">
        <v>148</v>
      </c>
      <c r="B68" s="32">
        <v>740583.99</v>
      </c>
      <c r="C68" s="32">
        <v>7037.4500000000007</v>
      </c>
      <c r="D68" s="32">
        <v>328720.89</v>
      </c>
      <c r="E68" s="32">
        <v>47402.42</v>
      </c>
      <c r="F68" s="32">
        <v>14930.84</v>
      </c>
      <c r="G68" s="32">
        <v>9649.6</v>
      </c>
      <c r="H68" s="32">
        <v>84606.760000000009</v>
      </c>
      <c r="I68" s="32">
        <v>248236.03</v>
      </c>
    </row>
    <row r="69" spans="1:9" x14ac:dyDescent="0.25">
      <c r="A69" s="2" t="s">
        <v>142</v>
      </c>
      <c r="B69" s="32">
        <v>630968.79</v>
      </c>
      <c r="C69" s="32">
        <v>6665.35</v>
      </c>
      <c r="D69" s="32">
        <v>316013.14999999997</v>
      </c>
      <c r="E69" s="32">
        <v>65457.08</v>
      </c>
      <c r="F69" s="32">
        <v>20192.5</v>
      </c>
      <c r="G69" s="32">
        <v>27143.859999999997</v>
      </c>
      <c r="H69" s="32">
        <v>10031.81</v>
      </c>
      <c r="I69" s="32">
        <v>185465.04000000004</v>
      </c>
    </row>
    <row r="70" spans="1:9" x14ac:dyDescent="0.25">
      <c r="A70" s="2" t="s">
        <v>126</v>
      </c>
      <c r="B70" s="32">
        <v>337927.2</v>
      </c>
      <c r="C70" s="32">
        <v>6917.73</v>
      </c>
      <c r="D70" s="32">
        <v>145233.13</v>
      </c>
      <c r="E70" s="32">
        <v>54340.88</v>
      </c>
      <c r="F70" s="32">
        <v>21246.43</v>
      </c>
      <c r="G70" s="32">
        <v>6568.34</v>
      </c>
      <c r="H70" s="32">
        <v>338.1</v>
      </c>
      <c r="I70" s="32">
        <v>103282.59000000001</v>
      </c>
    </row>
    <row r="71" spans="1:9" x14ac:dyDescent="0.25">
      <c r="A71" s="2" t="s">
        <v>103</v>
      </c>
      <c r="B71" s="32">
        <v>567322.10000000009</v>
      </c>
      <c r="C71" s="32">
        <v>7168.2400000000007</v>
      </c>
      <c r="D71" s="32">
        <v>271932.40000000002</v>
      </c>
      <c r="E71" s="32">
        <v>40769.629999999997</v>
      </c>
      <c r="F71" s="32">
        <v>10350.43</v>
      </c>
      <c r="G71" s="32">
        <v>27904.47</v>
      </c>
      <c r="H71" s="32">
        <v>1939.63</v>
      </c>
      <c r="I71" s="32">
        <v>207257.3</v>
      </c>
    </row>
    <row r="72" spans="1:9" x14ac:dyDescent="0.25">
      <c r="A72" s="2" t="s">
        <v>133</v>
      </c>
      <c r="B72" s="32">
        <v>568849.61</v>
      </c>
      <c r="C72" s="32">
        <v>13702.970000000001</v>
      </c>
      <c r="D72" s="32">
        <v>255213.46000000002</v>
      </c>
      <c r="E72" s="32">
        <v>57701.070000000007</v>
      </c>
      <c r="F72" s="32">
        <v>14591.1</v>
      </c>
      <c r="G72" s="32">
        <v>23013.160000000003</v>
      </c>
      <c r="H72" s="32">
        <v>3045.04</v>
      </c>
      <c r="I72" s="32">
        <v>201582.81</v>
      </c>
    </row>
    <row r="73" spans="1:9" x14ac:dyDescent="0.25">
      <c r="A73" s="2" t="s">
        <v>124</v>
      </c>
      <c r="B73" s="32">
        <v>357824.64</v>
      </c>
      <c r="C73" s="32">
        <v>4851.46</v>
      </c>
      <c r="D73" s="32">
        <v>182295.51</v>
      </c>
      <c r="E73" s="32">
        <v>32757.779999999995</v>
      </c>
      <c r="F73" s="32">
        <v>9409.4</v>
      </c>
      <c r="G73" s="32">
        <v>7090.07</v>
      </c>
      <c r="H73" s="32">
        <v>1376</v>
      </c>
      <c r="I73" s="32">
        <v>120044.42</v>
      </c>
    </row>
    <row r="74" spans="1:9" x14ac:dyDescent="0.25">
      <c r="A74" s="2" t="s">
        <v>139</v>
      </c>
      <c r="B74" s="32">
        <v>779958.45</v>
      </c>
      <c r="C74" s="32">
        <v>15815.14</v>
      </c>
      <c r="D74" s="32">
        <v>376568.55000000005</v>
      </c>
      <c r="E74" s="32">
        <v>53622.04</v>
      </c>
      <c r="F74" s="32">
        <v>23636.03</v>
      </c>
      <c r="G74" s="32">
        <v>39775.979999999996</v>
      </c>
      <c r="H74" s="32">
        <v>34810.800000000003</v>
      </c>
      <c r="I74" s="32">
        <v>235729.90999999997</v>
      </c>
    </row>
    <row r="75" spans="1:9" x14ac:dyDescent="0.25">
      <c r="A75" s="2" t="s">
        <v>110</v>
      </c>
      <c r="B75" s="32">
        <v>484398.89000000013</v>
      </c>
      <c r="C75" s="32">
        <v>9359.16</v>
      </c>
      <c r="D75" s="32">
        <v>259331.13</v>
      </c>
      <c r="E75" s="32">
        <v>15504.09</v>
      </c>
      <c r="F75" s="32">
        <v>7781.33</v>
      </c>
      <c r="G75" s="32">
        <v>15720.53</v>
      </c>
      <c r="H75" s="32">
        <v>27009.84</v>
      </c>
      <c r="I75" s="32">
        <v>149692.81000000003</v>
      </c>
    </row>
    <row r="76" spans="1:9" x14ac:dyDescent="0.25">
      <c r="A76" s="2" t="s">
        <v>153</v>
      </c>
      <c r="B76" s="32">
        <v>814081.33</v>
      </c>
      <c r="C76" s="32">
        <v>21638.23</v>
      </c>
      <c r="D76" s="32">
        <v>412037.33999999997</v>
      </c>
      <c r="E76" s="32">
        <v>95729.12000000001</v>
      </c>
      <c r="F76" s="32">
        <v>16479.79</v>
      </c>
      <c r="G76" s="32">
        <v>20186.97</v>
      </c>
      <c r="H76" s="32">
        <v>926.1099999999999</v>
      </c>
      <c r="I76" s="32">
        <v>247083.77</v>
      </c>
    </row>
    <row r="77" spans="1:9" x14ac:dyDescent="0.25">
      <c r="A77" s="2" t="s">
        <v>125</v>
      </c>
      <c r="B77" s="32">
        <v>324331.67</v>
      </c>
      <c r="C77" s="32">
        <v>9599.8599999999988</v>
      </c>
      <c r="D77" s="32">
        <v>173452.12</v>
      </c>
      <c r="E77" s="32">
        <v>31639.080000000005</v>
      </c>
      <c r="F77" s="32">
        <v>4990.8999999999996</v>
      </c>
      <c r="G77" s="32">
        <v>10444.470000000001</v>
      </c>
      <c r="H77" s="32">
        <v>49.5</v>
      </c>
      <c r="I77" s="32">
        <v>94155.74</v>
      </c>
    </row>
    <row r="78" spans="1:9" x14ac:dyDescent="0.25">
      <c r="A78" s="2" t="s">
        <v>132</v>
      </c>
      <c r="B78" s="32">
        <v>437970.02999999997</v>
      </c>
      <c r="C78" s="32">
        <v>4980.41</v>
      </c>
      <c r="D78" s="32">
        <v>168346.11</v>
      </c>
      <c r="E78" s="32">
        <v>63885.16</v>
      </c>
      <c r="F78" s="32">
        <v>12318.150000000001</v>
      </c>
      <c r="G78" s="32">
        <v>8835.24</v>
      </c>
      <c r="H78" s="32">
        <v>54</v>
      </c>
      <c r="I78" s="32">
        <v>179550.96</v>
      </c>
    </row>
    <row r="79" spans="1:9" x14ac:dyDescent="0.25">
      <c r="A79" s="2" t="s">
        <v>151</v>
      </c>
      <c r="B79" s="32">
        <v>464684.88</v>
      </c>
      <c r="C79" s="32">
        <v>15848.949999999999</v>
      </c>
      <c r="D79" s="32">
        <v>251836.69</v>
      </c>
      <c r="E79" s="32">
        <v>24716.43</v>
      </c>
      <c r="F79" s="32">
        <v>12474.630000000001</v>
      </c>
      <c r="G79" s="32">
        <v>2924.53</v>
      </c>
      <c r="H79" s="32">
        <v>16843.64</v>
      </c>
      <c r="I79" s="32">
        <v>140040.00999999998</v>
      </c>
    </row>
    <row r="80" spans="1:9" x14ac:dyDescent="0.25">
      <c r="A80" s="2" t="s">
        <v>159</v>
      </c>
      <c r="B80" s="32">
        <v>1616783.54</v>
      </c>
      <c r="C80" s="32">
        <v>33791.579999999994</v>
      </c>
      <c r="D80" s="32">
        <v>748773.29999999993</v>
      </c>
      <c r="E80" s="32">
        <v>105175.93000000001</v>
      </c>
      <c r="F80" s="32">
        <v>37940.75</v>
      </c>
      <c r="G80" s="32">
        <v>72277.01999999999</v>
      </c>
      <c r="H80" s="32">
        <v>14137.68</v>
      </c>
      <c r="I80" s="32">
        <v>604687.28</v>
      </c>
    </row>
    <row r="81" spans="1:19" x14ac:dyDescent="0.25">
      <c r="A81" s="2" t="s">
        <v>158</v>
      </c>
      <c r="B81" s="32">
        <v>1083241.6200000001</v>
      </c>
      <c r="C81" s="32">
        <v>33510.950000000004</v>
      </c>
      <c r="D81" s="32">
        <v>473990.65</v>
      </c>
      <c r="E81" s="32">
        <v>79248.590000000011</v>
      </c>
      <c r="F81" s="32">
        <v>19443.25</v>
      </c>
      <c r="G81" s="32">
        <v>57448.62</v>
      </c>
      <c r="H81" s="32">
        <v>72491.98</v>
      </c>
      <c r="I81" s="32">
        <v>347107.57999999996</v>
      </c>
    </row>
    <row r="82" spans="1:19" x14ac:dyDescent="0.25">
      <c r="A82" s="2" t="s">
        <v>128</v>
      </c>
      <c r="B82" s="32">
        <v>350639.93</v>
      </c>
      <c r="C82" s="32">
        <v>3926.9799999999996</v>
      </c>
      <c r="D82" s="32">
        <v>153888.97999999998</v>
      </c>
      <c r="E82" s="32">
        <v>54716.25</v>
      </c>
      <c r="F82" s="32">
        <v>7754.17</v>
      </c>
      <c r="G82" s="32">
        <v>3615.12</v>
      </c>
      <c r="H82" s="32">
        <v>0</v>
      </c>
      <c r="I82" s="32">
        <v>126738.43000000001</v>
      </c>
    </row>
    <row r="83" spans="1:19" x14ac:dyDescent="0.25">
      <c r="A83" s="2" t="s">
        <v>149</v>
      </c>
      <c r="B83" s="32">
        <v>509096.16</v>
      </c>
      <c r="C83" s="32">
        <v>24387.35</v>
      </c>
      <c r="D83" s="32">
        <v>250169.09000000003</v>
      </c>
      <c r="E83" s="32">
        <v>23708.700000000004</v>
      </c>
      <c r="F83" s="32">
        <v>17667.05</v>
      </c>
      <c r="G83" s="32">
        <v>25170.79</v>
      </c>
      <c r="H83" s="32">
        <v>5754.44</v>
      </c>
      <c r="I83" s="32">
        <v>162238.74</v>
      </c>
    </row>
    <row r="84" spans="1:19" x14ac:dyDescent="0.25">
      <c r="A84" s="2" t="s">
        <v>152</v>
      </c>
      <c r="B84" s="32">
        <v>689592.81</v>
      </c>
      <c r="C84" s="32">
        <v>9977.369999999999</v>
      </c>
      <c r="D84" s="32">
        <v>352883.31</v>
      </c>
      <c r="E84" s="32">
        <v>95888.160000000018</v>
      </c>
      <c r="F84" s="32">
        <v>20301.39</v>
      </c>
      <c r="G84" s="32">
        <v>2689.4</v>
      </c>
      <c r="H84" s="32">
        <v>4588.68</v>
      </c>
      <c r="I84" s="32">
        <v>203264.5</v>
      </c>
    </row>
    <row r="85" spans="1:19" x14ac:dyDescent="0.25">
      <c r="A85" s="2" t="s">
        <v>147</v>
      </c>
      <c r="B85" s="32">
        <v>592105.25</v>
      </c>
      <c r="C85" s="32">
        <v>15183.85</v>
      </c>
      <c r="D85" s="32">
        <v>306695.67000000004</v>
      </c>
      <c r="E85" s="32">
        <v>51347.689999999995</v>
      </c>
      <c r="F85" s="32">
        <v>21674.54</v>
      </c>
      <c r="G85" s="32">
        <v>19163.599999999999</v>
      </c>
      <c r="H85" s="32">
        <v>1041.1500000000001</v>
      </c>
      <c r="I85" s="32">
        <v>176998.75000000003</v>
      </c>
    </row>
    <row r="86" spans="1:19" x14ac:dyDescent="0.25">
      <c r="A86" s="2" t="s">
        <v>155</v>
      </c>
      <c r="B86" s="32">
        <v>814945.33</v>
      </c>
      <c r="C86" s="32">
        <v>20097.400000000001</v>
      </c>
      <c r="D86" s="32">
        <v>372343.17</v>
      </c>
      <c r="E86" s="32">
        <v>133965.53</v>
      </c>
      <c r="F86" s="32">
        <v>28317.38</v>
      </c>
      <c r="G86" s="32">
        <v>13854.52</v>
      </c>
      <c r="H86" s="32">
        <v>5962.95</v>
      </c>
      <c r="I86" s="32">
        <v>240404.38000000003</v>
      </c>
    </row>
    <row r="87" spans="1:19" x14ac:dyDescent="0.25">
      <c r="A87" s="2" t="s">
        <v>157</v>
      </c>
      <c r="B87" s="32">
        <v>692992.93</v>
      </c>
      <c r="C87" s="32">
        <v>6011.6799999999994</v>
      </c>
      <c r="D87" s="32">
        <v>311790.86</v>
      </c>
      <c r="E87" s="32">
        <v>48470.130000000005</v>
      </c>
      <c r="F87" s="32">
        <v>24514.52</v>
      </c>
      <c r="G87" s="32">
        <v>10766.39</v>
      </c>
      <c r="H87" s="32">
        <v>37088.46</v>
      </c>
      <c r="I87" s="32">
        <v>254350.89</v>
      </c>
    </row>
    <row r="88" spans="1:19" x14ac:dyDescent="0.25">
      <c r="A88" s="2" t="s">
        <v>154</v>
      </c>
      <c r="B88" s="32">
        <v>562622.32999999996</v>
      </c>
      <c r="C88" s="32">
        <v>9182.92</v>
      </c>
      <c r="D88" s="32">
        <v>287442.90000000002</v>
      </c>
      <c r="E88" s="32">
        <v>20846.409999999996</v>
      </c>
      <c r="F88" s="32">
        <v>20818.57</v>
      </c>
      <c r="G88" s="32">
        <v>10246.91</v>
      </c>
      <c r="H88" s="32">
        <v>1256.3800000000001</v>
      </c>
      <c r="I88" s="32">
        <v>212828.24000000002</v>
      </c>
    </row>
    <row r="89" spans="1:19" x14ac:dyDescent="0.25">
      <c r="A89" s="2" t="s">
        <v>141</v>
      </c>
      <c r="B89" s="32">
        <v>564270.18000000017</v>
      </c>
      <c r="C89" s="32">
        <v>10138.26</v>
      </c>
      <c r="D89" s="32">
        <v>244244.03</v>
      </c>
      <c r="E89" s="32">
        <v>80514.38</v>
      </c>
      <c r="F89" s="32">
        <v>13929.9</v>
      </c>
      <c r="G89" s="32">
        <v>3664.09</v>
      </c>
      <c r="H89" s="32">
        <v>1046.07</v>
      </c>
      <c r="I89" s="32">
        <v>210733.45</v>
      </c>
    </row>
    <row r="90" spans="1:19" x14ac:dyDescent="0.25">
      <c r="A90" s="2" t="s">
        <v>143</v>
      </c>
      <c r="B90" s="32">
        <v>665458.95000000007</v>
      </c>
      <c r="C90" s="32">
        <v>13280.02</v>
      </c>
      <c r="D90" s="32">
        <v>274693.17000000004</v>
      </c>
      <c r="E90" s="32">
        <v>91005.19</v>
      </c>
      <c r="F90" s="32">
        <v>10740.21</v>
      </c>
      <c r="G90" s="32">
        <v>5101.2299999999996</v>
      </c>
      <c r="H90" s="32">
        <v>3507.44</v>
      </c>
      <c r="I90" s="32">
        <v>267131.69</v>
      </c>
    </row>
    <row r="91" spans="1:19" x14ac:dyDescent="0.25">
      <c r="A91" s="2" t="s">
        <v>146</v>
      </c>
      <c r="B91" s="32">
        <v>736611.9</v>
      </c>
      <c r="C91" s="32">
        <v>16321.28</v>
      </c>
      <c r="D91" s="32">
        <v>347573.78</v>
      </c>
      <c r="E91" s="32">
        <v>49253.599999999999</v>
      </c>
      <c r="F91" s="32">
        <v>14897.49</v>
      </c>
      <c r="G91" s="32">
        <v>35619.810000000005</v>
      </c>
      <c r="H91" s="32">
        <v>19274.399999999998</v>
      </c>
      <c r="I91" s="32">
        <v>253671.54</v>
      </c>
    </row>
    <row r="92" spans="1:19" x14ac:dyDescent="0.25">
      <c r="A92" s="49" t="s">
        <v>156</v>
      </c>
      <c r="B92" s="65">
        <v>555583.42999999993</v>
      </c>
      <c r="C92" s="65">
        <v>35610.5</v>
      </c>
      <c r="D92" s="65">
        <v>237322.95</v>
      </c>
      <c r="E92" s="65">
        <v>42930.1</v>
      </c>
      <c r="F92" s="65">
        <v>21644.16</v>
      </c>
      <c r="G92" s="65">
        <v>9764.9599999999991</v>
      </c>
      <c r="H92" s="65">
        <v>13693.449999999999</v>
      </c>
      <c r="I92" s="65">
        <v>194617.31</v>
      </c>
      <c r="S92" s="2">
        <v>18444890.420000002</v>
      </c>
    </row>
    <row r="93" spans="1:19" x14ac:dyDescent="0.25">
      <c r="A93" s="5" t="s">
        <v>260</v>
      </c>
      <c r="B93" s="33">
        <v>18444890.420000002</v>
      </c>
      <c r="C93" s="33">
        <v>214555.23</v>
      </c>
      <c r="D93" s="33">
        <v>694816.07000000007</v>
      </c>
      <c r="E93" s="33">
        <v>4360841.99</v>
      </c>
      <c r="F93" s="33">
        <v>194517.43999999997</v>
      </c>
      <c r="G93" s="33">
        <v>2894869.9000000004</v>
      </c>
      <c r="H93" s="33">
        <v>179343.90999999997</v>
      </c>
      <c r="I93" s="33">
        <v>9905945.879999999</v>
      </c>
    </row>
    <row r="96" spans="1:19" x14ac:dyDescent="0.25">
      <c r="A96" s="1" t="s">
        <v>261</v>
      </c>
    </row>
    <row r="97" spans="1:11" ht="49.5" x14ac:dyDescent="0.25">
      <c r="A97" s="3" t="s">
        <v>258</v>
      </c>
      <c r="B97" s="73" t="s">
        <v>259</v>
      </c>
      <c r="C97" s="73" t="s">
        <v>251</v>
      </c>
      <c r="D97" s="73" t="s">
        <v>252</v>
      </c>
      <c r="E97" s="73" t="s">
        <v>253</v>
      </c>
      <c r="F97" s="73" t="s">
        <v>254</v>
      </c>
      <c r="G97" s="73" t="s">
        <v>255</v>
      </c>
      <c r="H97" s="73" t="s">
        <v>256</v>
      </c>
      <c r="I97" s="73" t="s">
        <v>257</v>
      </c>
    </row>
    <row r="98" spans="1:11" x14ac:dyDescent="0.25">
      <c r="A98" s="2" t="s">
        <v>121</v>
      </c>
      <c r="B98" s="32">
        <v>4615.8218918918919</v>
      </c>
      <c r="C98" s="32">
        <v>39.178558558558557</v>
      </c>
      <c r="D98" s="32">
        <v>1843.0045945945947</v>
      </c>
      <c r="E98" s="32">
        <v>259.76405405405404</v>
      </c>
      <c r="F98" s="32">
        <v>57.627207207207206</v>
      </c>
      <c r="G98" s="32">
        <v>9.4486486486486481</v>
      </c>
      <c r="H98" s="32">
        <v>1441.56</v>
      </c>
      <c r="I98" s="32">
        <v>965.2388288288289</v>
      </c>
      <c r="K98" s="2">
        <f>B47/B98</f>
        <v>111</v>
      </c>
    </row>
    <row r="99" spans="1:11" x14ac:dyDescent="0.25">
      <c r="A99" s="2" t="s">
        <v>135</v>
      </c>
      <c r="B99" s="32">
        <v>4101.2791044776104</v>
      </c>
      <c r="C99" s="32">
        <v>58.366716417910446</v>
      </c>
      <c r="D99" s="32">
        <v>1923.9312686567164</v>
      </c>
      <c r="E99" s="32">
        <v>327.86350746268653</v>
      </c>
      <c r="F99" s="32">
        <v>56.30925373134329</v>
      </c>
      <c r="G99" s="32">
        <v>242.12671641791044</v>
      </c>
      <c r="H99" s="32">
        <v>27.983507462686568</v>
      </c>
      <c r="I99" s="32">
        <v>1464.698134328358</v>
      </c>
    </row>
    <row r="100" spans="1:11" x14ac:dyDescent="0.25">
      <c r="A100" s="2" t="s">
        <v>150</v>
      </c>
      <c r="B100" s="32">
        <v>4029.7322033898308</v>
      </c>
      <c r="C100" s="32">
        <v>103.70242937853108</v>
      </c>
      <c r="D100" s="32">
        <v>1584.1185310734465</v>
      </c>
      <c r="E100" s="32">
        <v>416.84960451977406</v>
      </c>
      <c r="F100" s="32">
        <v>51.025593220338976</v>
      </c>
      <c r="G100" s="32">
        <v>49.594237288135595</v>
      </c>
      <c r="H100" s="32">
        <v>773.98468926553676</v>
      </c>
      <c r="I100" s="32">
        <v>1050.4571186440676</v>
      </c>
    </row>
    <row r="101" spans="1:11" x14ac:dyDescent="0.25">
      <c r="A101" s="2" t="s">
        <v>144</v>
      </c>
      <c r="B101" s="32">
        <v>3972.0860754716982</v>
      </c>
      <c r="C101" s="32">
        <v>32.450188679245279</v>
      </c>
      <c r="D101" s="32">
        <v>1466.24758490566</v>
      </c>
      <c r="E101" s="32">
        <v>407.48524528301886</v>
      </c>
      <c r="F101" s="32">
        <v>47.049132075471697</v>
      </c>
      <c r="G101" s="32">
        <v>94.225509433962273</v>
      </c>
      <c r="H101" s="32">
        <v>559.37022641509429</v>
      </c>
      <c r="I101" s="32">
        <v>1365.2581886792457</v>
      </c>
    </row>
    <row r="102" spans="1:11" x14ac:dyDescent="0.25">
      <c r="A102" s="2" t="s">
        <v>145</v>
      </c>
      <c r="B102" s="32">
        <v>3905.9736477987417</v>
      </c>
      <c r="C102" s="32">
        <v>45.164905660377357</v>
      </c>
      <c r="D102" s="32">
        <v>2085.3100628930815</v>
      </c>
      <c r="E102" s="32">
        <v>339.70553459119498</v>
      </c>
      <c r="F102" s="32">
        <v>83.862075471698105</v>
      </c>
      <c r="G102" s="32">
        <v>62.313081761006281</v>
      </c>
      <c r="H102" s="32">
        <v>126.69515723270439</v>
      </c>
      <c r="I102" s="32">
        <v>1162.9228301886792</v>
      </c>
    </row>
    <row r="103" spans="1:11" x14ac:dyDescent="0.25">
      <c r="A103" s="2" t="s">
        <v>122</v>
      </c>
      <c r="B103" s="32">
        <v>3857.7133333333327</v>
      </c>
      <c r="C103" s="32">
        <v>43.376578947368422</v>
      </c>
      <c r="D103" s="32">
        <v>1931.3192105263158</v>
      </c>
      <c r="E103" s="32">
        <v>487.59500000000003</v>
      </c>
      <c r="F103" s="32">
        <v>108.49868421052632</v>
      </c>
      <c r="G103" s="32">
        <v>42.223070175438593</v>
      </c>
      <c r="H103" s="32">
        <v>0</v>
      </c>
      <c r="I103" s="32">
        <v>1244.7007894736842</v>
      </c>
    </row>
    <row r="104" spans="1:11" x14ac:dyDescent="0.25">
      <c r="A104" s="2" t="s">
        <v>127</v>
      </c>
      <c r="B104" s="32">
        <v>3770.1487499999994</v>
      </c>
      <c r="C104" s="32">
        <v>82.956736111111113</v>
      </c>
      <c r="D104" s="32">
        <v>1943.5690972222219</v>
      </c>
      <c r="E104" s="32">
        <v>305.23395833333336</v>
      </c>
      <c r="F104" s="32">
        <v>90.692499999999995</v>
      </c>
      <c r="G104" s="32">
        <v>396.91979166666664</v>
      </c>
      <c r="H104" s="32">
        <v>10.155902777777778</v>
      </c>
      <c r="I104" s="32">
        <v>940.62076388888897</v>
      </c>
    </row>
    <row r="105" spans="1:11" x14ac:dyDescent="0.25">
      <c r="A105" s="2" t="s">
        <v>123</v>
      </c>
      <c r="B105" s="32">
        <v>3754.6364885496182</v>
      </c>
      <c r="C105" s="32">
        <v>53.195114503816797</v>
      </c>
      <c r="D105" s="32">
        <v>1703.5824427480918</v>
      </c>
      <c r="E105" s="32">
        <v>485.23839694656493</v>
      </c>
      <c r="F105" s="32">
        <v>51.108702290076337</v>
      </c>
      <c r="G105" s="32">
        <v>386.90122137404586</v>
      </c>
      <c r="H105" s="32">
        <v>0.87847328244274803</v>
      </c>
      <c r="I105" s="32">
        <v>1073.73213740458</v>
      </c>
    </row>
    <row r="106" spans="1:11" x14ac:dyDescent="0.25">
      <c r="A106" s="2" t="s">
        <v>140</v>
      </c>
      <c r="B106" s="32">
        <v>3741.9854399999999</v>
      </c>
      <c r="C106" s="32">
        <v>55.893839999999997</v>
      </c>
      <c r="D106" s="32">
        <v>1906.7014399999998</v>
      </c>
      <c r="E106" s="32">
        <v>349.07736</v>
      </c>
      <c r="F106" s="32">
        <v>96.780720000000002</v>
      </c>
      <c r="G106" s="32">
        <v>207.33679999999998</v>
      </c>
      <c r="H106" s="32">
        <v>175.96511999999998</v>
      </c>
      <c r="I106" s="32">
        <v>950.23016000000018</v>
      </c>
    </row>
    <row r="107" spans="1:11" x14ac:dyDescent="0.25">
      <c r="A107" s="2" t="s">
        <v>138</v>
      </c>
      <c r="B107" s="32">
        <v>3683.1258333333335</v>
      </c>
      <c r="C107" s="32">
        <v>47.906190476190474</v>
      </c>
      <c r="D107" s="32">
        <v>1961.8889880952379</v>
      </c>
      <c r="E107" s="32">
        <v>264.45428571428567</v>
      </c>
      <c r="F107" s="32">
        <v>88.382916666666659</v>
      </c>
      <c r="G107" s="32">
        <v>23.751666666666669</v>
      </c>
      <c r="H107" s="32">
        <v>106.65011904761906</v>
      </c>
      <c r="I107" s="32">
        <v>1190.0916666666667</v>
      </c>
    </row>
    <row r="108" spans="1:11" x14ac:dyDescent="0.25">
      <c r="A108" s="2" t="s">
        <v>90</v>
      </c>
      <c r="B108" s="32">
        <v>3635.6536046511624</v>
      </c>
      <c r="C108" s="32">
        <v>65.076627906976753</v>
      </c>
      <c r="D108" s="32">
        <v>1849.4029069767437</v>
      </c>
      <c r="E108" s="32">
        <v>240.50302325581393</v>
      </c>
      <c r="F108" s="32">
        <v>65.937209302325584</v>
      </c>
      <c r="G108" s="32">
        <v>83.909651162790709</v>
      </c>
      <c r="H108" s="32">
        <v>2.7732558139534884</v>
      </c>
      <c r="I108" s="32">
        <v>1328.0509302325581</v>
      </c>
    </row>
    <row r="109" spans="1:11" x14ac:dyDescent="0.25">
      <c r="A109" s="2" t="s">
        <v>134</v>
      </c>
      <c r="B109" s="32">
        <v>3616.3383333333327</v>
      </c>
      <c r="C109" s="32">
        <v>71.033888888888882</v>
      </c>
      <c r="D109" s="32">
        <v>1700.8671296296293</v>
      </c>
      <c r="E109" s="32">
        <v>279.20037037037036</v>
      </c>
      <c r="F109" s="32">
        <v>134.57666666666668</v>
      </c>
      <c r="G109" s="32">
        <v>370.8080555555556</v>
      </c>
      <c r="H109" s="32">
        <v>75.852499999999992</v>
      </c>
      <c r="I109" s="32">
        <v>983.9997222222222</v>
      </c>
    </row>
    <row r="110" spans="1:11" x14ac:dyDescent="0.25">
      <c r="A110" s="2" t="s">
        <v>118</v>
      </c>
      <c r="B110" s="32">
        <v>3600.7345535714276</v>
      </c>
      <c r="C110" s="32">
        <v>35.007410714285719</v>
      </c>
      <c r="D110" s="32">
        <v>1756.5160714285714</v>
      </c>
      <c r="E110" s="32">
        <v>613.51473214285727</v>
      </c>
      <c r="F110" s="32">
        <v>58.234107142857148</v>
      </c>
      <c r="G110" s="32">
        <v>22.753482142857141</v>
      </c>
      <c r="H110" s="32">
        <v>40.382053571428571</v>
      </c>
      <c r="I110" s="32">
        <v>1074.3266964285715</v>
      </c>
    </row>
    <row r="111" spans="1:11" x14ac:dyDescent="0.25">
      <c r="A111" s="2" t="s">
        <v>100</v>
      </c>
      <c r="B111" s="32">
        <v>3553.2219711538464</v>
      </c>
      <c r="C111" s="32">
        <v>48.219663461538453</v>
      </c>
      <c r="D111" s="32">
        <v>1656.3501923076924</v>
      </c>
      <c r="E111" s="32">
        <v>507.22846153846149</v>
      </c>
      <c r="F111" s="32">
        <v>105.57567307692307</v>
      </c>
      <c r="G111" s="32">
        <v>83.583509615384628</v>
      </c>
      <c r="H111" s="32">
        <v>0.25961538461538464</v>
      </c>
      <c r="I111" s="32">
        <v>1152.0048557692307</v>
      </c>
    </row>
    <row r="112" spans="1:11" x14ac:dyDescent="0.25">
      <c r="A112" s="2" t="s">
        <v>120</v>
      </c>
      <c r="B112" s="32">
        <v>3525.2451020408162</v>
      </c>
      <c r="C112" s="32">
        <v>31.645374149659862</v>
      </c>
      <c r="D112" s="32">
        <v>1449.5182993197277</v>
      </c>
      <c r="E112" s="32">
        <v>393.57095238095241</v>
      </c>
      <c r="F112" s="32">
        <v>65.65857142857142</v>
      </c>
      <c r="G112" s="32">
        <v>349.10020408163268</v>
      </c>
      <c r="H112" s="32">
        <v>5.2653061224489797</v>
      </c>
      <c r="I112" s="32">
        <v>1230.4863945578231</v>
      </c>
    </row>
    <row r="113" spans="1:9" x14ac:dyDescent="0.25">
      <c r="A113" s="2" t="s">
        <v>119</v>
      </c>
      <c r="B113" s="32">
        <v>3523.7318749999999</v>
      </c>
      <c r="C113" s="32">
        <v>69.100749999999991</v>
      </c>
      <c r="D113" s="32">
        <v>1609.3343749999999</v>
      </c>
      <c r="E113" s="32">
        <v>312.18262499999997</v>
      </c>
      <c r="F113" s="32">
        <v>115.67975000000001</v>
      </c>
      <c r="G113" s="32">
        <v>157.69537499999998</v>
      </c>
      <c r="H113" s="32">
        <v>7.1704999999999997</v>
      </c>
      <c r="I113" s="32">
        <v>1252.5684999999999</v>
      </c>
    </row>
    <row r="114" spans="1:9" x14ac:dyDescent="0.25">
      <c r="A114" s="2" t="s">
        <v>129</v>
      </c>
      <c r="B114" s="32">
        <v>3509.9775</v>
      </c>
      <c r="C114" s="32">
        <v>24.943333333333335</v>
      </c>
      <c r="D114" s="32">
        <v>1562.6511805555556</v>
      </c>
      <c r="E114" s="32">
        <v>577.36958333333348</v>
      </c>
      <c r="F114" s="32">
        <v>101.76159722222222</v>
      </c>
      <c r="G114" s="32">
        <v>31.916805555555559</v>
      </c>
      <c r="H114" s="32">
        <v>3.0714583333333336</v>
      </c>
      <c r="I114" s="32">
        <v>1208.2635416666669</v>
      </c>
    </row>
    <row r="115" spans="1:9" x14ac:dyDescent="0.25">
      <c r="A115" s="2" t="s">
        <v>137</v>
      </c>
      <c r="B115" s="32">
        <v>3499.7181645569617</v>
      </c>
      <c r="C115" s="32">
        <v>70.299367088607596</v>
      </c>
      <c r="D115" s="32">
        <v>1741.0898734177213</v>
      </c>
      <c r="E115" s="32">
        <v>284.81018987341776</v>
      </c>
      <c r="F115" s="32">
        <v>78.705443037974675</v>
      </c>
      <c r="G115" s="32">
        <v>83.67310126582278</v>
      </c>
      <c r="H115" s="32">
        <v>225.34607594936708</v>
      </c>
      <c r="I115" s="32">
        <v>1015.7941139240506</v>
      </c>
    </row>
    <row r="116" spans="1:9" x14ac:dyDescent="0.25">
      <c r="A116" s="2" t="s">
        <v>136</v>
      </c>
      <c r="B116" s="32">
        <v>3424.3266371681407</v>
      </c>
      <c r="C116" s="32">
        <v>94.346991150442491</v>
      </c>
      <c r="D116" s="32">
        <v>1678.6365486725663</v>
      </c>
      <c r="E116" s="32">
        <v>140.43389380530974</v>
      </c>
      <c r="F116" s="32">
        <v>132.39929203539825</v>
      </c>
      <c r="G116" s="32">
        <v>25.981150442477876</v>
      </c>
      <c r="H116" s="32">
        <v>0.48672566371681414</v>
      </c>
      <c r="I116" s="32">
        <v>1352.0420353982295</v>
      </c>
    </row>
    <row r="117" spans="1:9" x14ac:dyDescent="0.25">
      <c r="A117" s="2" t="s">
        <v>131</v>
      </c>
      <c r="B117" s="32">
        <v>3404.9697826086954</v>
      </c>
      <c r="C117" s="32">
        <v>67.303260869565221</v>
      </c>
      <c r="D117" s="32">
        <v>1762.1688405797101</v>
      </c>
      <c r="E117" s="32">
        <v>279.5721739130434</v>
      </c>
      <c r="F117" s="32">
        <v>72.976449275362313</v>
      </c>
      <c r="G117" s="32">
        <v>44.211739130434786</v>
      </c>
      <c r="H117" s="32">
        <v>0.78260869565217395</v>
      </c>
      <c r="I117" s="32">
        <v>1177.9547101449275</v>
      </c>
    </row>
    <row r="118" spans="1:9" x14ac:dyDescent="0.25">
      <c r="A118" s="2" t="s">
        <v>130</v>
      </c>
      <c r="B118" s="32">
        <v>3383.033606557377</v>
      </c>
      <c r="C118" s="32">
        <v>67.204508196721321</v>
      </c>
      <c r="D118" s="32">
        <v>1586.4152459016393</v>
      </c>
      <c r="E118" s="32">
        <v>378.75573770491803</v>
      </c>
      <c r="F118" s="32">
        <v>52.010819672131149</v>
      </c>
      <c r="G118" s="32">
        <v>66.018196721311469</v>
      </c>
      <c r="H118" s="32">
        <v>167.20221311475407</v>
      </c>
      <c r="I118" s="32">
        <v>1065.4268852459015</v>
      </c>
    </row>
    <row r="119" spans="1:9" x14ac:dyDescent="0.25">
      <c r="A119" s="2" t="s">
        <v>148</v>
      </c>
      <c r="B119" s="32">
        <v>3351.0587782805428</v>
      </c>
      <c r="C119" s="32">
        <v>31.843665158371046</v>
      </c>
      <c r="D119" s="32">
        <v>1487.4248416289593</v>
      </c>
      <c r="E119" s="32">
        <v>214.4905882352941</v>
      </c>
      <c r="F119" s="32">
        <v>67.560361990950227</v>
      </c>
      <c r="G119" s="32">
        <v>43.663348416289594</v>
      </c>
      <c r="H119" s="32">
        <v>382.83601809954757</v>
      </c>
      <c r="I119" s="32">
        <v>1123.2399547511311</v>
      </c>
    </row>
    <row r="120" spans="1:9" x14ac:dyDescent="0.25">
      <c r="A120" s="2" t="s">
        <v>142</v>
      </c>
      <c r="B120" s="32">
        <v>3320.8883684210527</v>
      </c>
      <c r="C120" s="32">
        <v>35.080789473684213</v>
      </c>
      <c r="D120" s="32">
        <v>1663.2271052631577</v>
      </c>
      <c r="E120" s="32">
        <v>344.51094736842106</v>
      </c>
      <c r="F120" s="32">
        <v>106.27631578947368</v>
      </c>
      <c r="G120" s="32">
        <v>142.86242105263156</v>
      </c>
      <c r="H120" s="32">
        <v>52.798999999999999</v>
      </c>
      <c r="I120" s="32">
        <v>976.13178947368442</v>
      </c>
    </row>
    <row r="121" spans="1:9" x14ac:dyDescent="0.25">
      <c r="A121" s="2" t="s">
        <v>126</v>
      </c>
      <c r="B121" s="32">
        <v>3313.0117647058823</v>
      </c>
      <c r="C121" s="32">
        <v>67.820882352941169</v>
      </c>
      <c r="D121" s="32">
        <v>1423.8542156862745</v>
      </c>
      <c r="E121" s="32">
        <v>532.75372549019608</v>
      </c>
      <c r="F121" s="32">
        <v>208.29833333333335</v>
      </c>
      <c r="G121" s="32">
        <v>64.395490196078427</v>
      </c>
      <c r="H121" s="32">
        <v>3.3147058823529414</v>
      </c>
      <c r="I121" s="32">
        <v>1012.574411764706</v>
      </c>
    </row>
    <row r="122" spans="1:9" x14ac:dyDescent="0.25">
      <c r="A122" s="2" t="s">
        <v>103</v>
      </c>
      <c r="B122" s="32">
        <v>3298.3843023255818</v>
      </c>
      <c r="C122" s="32">
        <v>41.67581395348838</v>
      </c>
      <c r="D122" s="32">
        <v>1581.0023255813956</v>
      </c>
      <c r="E122" s="32">
        <v>237.03273255813951</v>
      </c>
      <c r="F122" s="32">
        <v>60.176918604651163</v>
      </c>
      <c r="G122" s="32">
        <v>162.23529069767443</v>
      </c>
      <c r="H122" s="32">
        <v>11.276918604651163</v>
      </c>
      <c r="I122" s="32">
        <v>1204.9843023255814</v>
      </c>
    </row>
    <row r="123" spans="1:9" x14ac:dyDescent="0.25">
      <c r="A123" s="2" t="s">
        <v>133</v>
      </c>
      <c r="B123" s="32">
        <v>3288.1480346820808</v>
      </c>
      <c r="C123" s="32">
        <v>79.207919075144517</v>
      </c>
      <c r="D123" s="32">
        <v>1475.2223121387285</v>
      </c>
      <c r="E123" s="32">
        <v>333.53219653179195</v>
      </c>
      <c r="F123" s="32">
        <v>84.341618497109835</v>
      </c>
      <c r="G123" s="32">
        <v>133.02404624277457</v>
      </c>
      <c r="H123" s="32">
        <v>17.601387283236996</v>
      </c>
      <c r="I123" s="32">
        <v>1165.2185549132948</v>
      </c>
    </row>
    <row r="124" spans="1:9" x14ac:dyDescent="0.25">
      <c r="A124" s="2" t="s">
        <v>124</v>
      </c>
      <c r="B124" s="32">
        <v>3282.7948623853213</v>
      </c>
      <c r="C124" s="32">
        <v>44.50880733944954</v>
      </c>
      <c r="D124" s="32">
        <v>1672.4358715596331</v>
      </c>
      <c r="E124" s="32">
        <v>300.53009174311921</v>
      </c>
      <c r="F124" s="32">
        <v>86.324770642201827</v>
      </c>
      <c r="G124" s="32">
        <v>65.046513761467892</v>
      </c>
      <c r="H124" s="32">
        <v>12.623853211009175</v>
      </c>
      <c r="I124" s="32">
        <v>1101.3249541284404</v>
      </c>
    </row>
    <row r="125" spans="1:9" x14ac:dyDescent="0.25">
      <c r="A125" s="2" t="s">
        <v>139</v>
      </c>
      <c r="B125" s="32">
        <v>3263.4244769874476</v>
      </c>
      <c r="C125" s="32">
        <v>66.172133891213392</v>
      </c>
      <c r="D125" s="32">
        <v>1575.6006276150629</v>
      </c>
      <c r="E125" s="32">
        <v>224.36</v>
      </c>
      <c r="F125" s="32">
        <v>98.895523012552303</v>
      </c>
      <c r="G125" s="32">
        <v>166.42669456066943</v>
      </c>
      <c r="H125" s="32">
        <v>145.65188284518828</v>
      </c>
      <c r="I125" s="32">
        <v>986.31761506276143</v>
      </c>
    </row>
    <row r="126" spans="1:9" x14ac:dyDescent="0.25">
      <c r="A126" s="2" t="s">
        <v>110</v>
      </c>
      <c r="B126" s="32">
        <v>3250.9992617449675</v>
      </c>
      <c r="C126" s="32">
        <v>62.813154362416107</v>
      </c>
      <c r="D126" s="32">
        <v>1740.4773825503355</v>
      </c>
      <c r="E126" s="32">
        <v>104.05429530201343</v>
      </c>
      <c r="F126" s="32">
        <v>52.223691275167788</v>
      </c>
      <c r="G126" s="32">
        <v>105.50691275167786</v>
      </c>
      <c r="H126" s="32">
        <v>181.27409395973154</v>
      </c>
      <c r="I126" s="32">
        <v>1004.6497315436243</v>
      </c>
    </row>
    <row r="127" spans="1:9" x14ac:dyDescent="0.25">
      <c r="A127" s="2" t="s">
        <v>153</v>
      </c>
      <c r="B127" s="32">
        <v>3243.3519123505976</v>
      </c>
      <c r="C127" s="32">
        <v>86.208087649402387</v>
      </c>
      <c r="D127" s="32">
        <v>1641.5830278884462</v>
      </c>
      <c r="E127" s="32">
        <v>381.39091633466137</v>
      </c>
      <c r="F127" s="32">
        <v>65.656533864541842</v>
      </c>
      <c r="G127" s="32">
        <v>80.426175298804779</v>
      </c>
      <c r="H127" s="32">
        <v>3.6896812749003982</v>
      </c>
      <c r="I127" s="32">
        <v>984.39749003984059</v>
      </c>
    </row>
    <row r="128" spans="1:9" x14ac:dyDescent="0.25">
      <c r="A128" s="2" t="s">
        <v>125</v>
      </c>
      <c r="B128" s="32">
        <v>3211.2046534653464</v>
      </c>
      <c r="C128" s="32">
        <v>95.048118811881182</v>
      </c>
      <c r="D128" s="32">
        <v>1717.3477227722772</v>
      </c>
      <c r="E128" s="32">
        <v>313.25821782178224</v>
      </c>
      <c r="F128" s="32">
        <v>49.41485148514851</v>
      </c>
      <c r="G128" s="32">
        <v>103.41059405940595</v>
      </c>
      <c r="H128" s="32">
        <v>0.49009900990099009</v>
      </c>
      <c r="I128" s="32">
        <v>932.23504950495055</v>
      </c>
    </row>
    <row r="129" spans="1:9" x14ac:dyDescent="0.25">
      <c r="A129" s="2" t="s">
        <v>132</v>
      </c>
      <c r="B129" s="32">
        <v>3173.695869565217</v>
      </c>
      <c r="C129" s="32">
        <v>36.089927536231883</v>
      </c>
      <c r="D129" s="32">
        <v>1219.8993478260868</v>
      </c>
      <c r="E129" s="32">
        <v>462.93594202898555</v>
      </c>
      <c r="F129" s="32">
        <v>89.261956521739137</v>
      </c>
      <c r="G129" s="32">
        <v>64.023478260869567</v>
      </c>
      <c r="H129" s="32">
        <v>0.39130434782608697</v>
      </c>
      <c r="I129" s="32">
        <v>1301.0939130434781</v>
      </c>
    </row>
    <row r="130" spans="1:9" x14ac:dyDescent="0.25">
      <c r="A130" s="2" t="s">
        <v>151</v>
      </c>
      <c r="B130" s="32">
        <v>3097.8991999999998</v>
      </c>
      <c r="C130" s="32">
        <v>105.65966666666667</v>
      </c>
      <c r="D130" s="32">
        <v>1678.9112666666667</v>
      </c>
      <c r="E130" s="32">
        <v>164.77619999999999</v>
      </c>
      <c r="F130" s="32">
        <v>83.164200000000008</v>
      </c>
      <c r="G130" s="32">
        <v>19.496866666666669</v>
      </c>
      <c r="H130" s="32">
        <v>112.29093333333333</v>
      </c>
      <c r="I130" s="32">
        <v>933.60006666666652</v>
      </c>
    </row>
    <row r="131" spans="1:9" x14ac:dyDescent="0.25">
      <c r="A131" s="2" t="s">
        <v>159</v>
      </c>
      <c r="B131" s="32">
        <v>3091.3643212237093</v>
      </c>
      <c r="C131" s="32">
        <v>64.611051625239</v>
      </c>
      <c r="D131" s="32">
        <v>1431.6889101338431</v>
      </c>
      <c r="E131" s="32">
        <v>201.10120458891015</v>
      </c>
      <c r="F131" s="32">
        <v>72.5444550669216</v>
      </c>
      <c r="G131" s="32">
        <v>138.1969789674952</v>
      </c>
      <c r="H131" s="32">
        <v>27.03189292543021</v>
      </c>
      <c r="I131" s="32">
        <v>1156.18982791587</v>
      </c>
    </row>
    <row r="132" spans="1:9" x14ac:dyDescent="0.25">
      <c r="A132" s="2" t="s">
        <v>158</v>
      </c>
      <c r="B132" s="32">
        <v>3086.1584615384618</v>
      </c>
      <c r="C132" s="32">
        <v>95.472792022792035</v>
      </c>
      <c r="D132" s="32">
        <v>1350.4007122507123</v>
      </c>
      <c r="E132" s="32">
        <v>225.77945868945872</v>
      </c>
      <c r="F132" s="32">
        <v>55.393874643874646</v>
      </c>
      <c r="G132" s="32">
        <v>163.67128205128205</v>
      </c>
      <c r="H132" s="32">
        <v>206.52985754985752</v>
      </c>
      <c r="I132" s="32">
        <v>988.91048433048422</v>
      </c>
    </row>
    <row r="133" spans="1:9" x14ac:dyDescent="0.25">
      <c r="A133" s="2" t="s">
        <v>128</v>
      </c>
      <c r="B133" s="32">
        <v>3049.0428695652172</v>
      </c>
      <c r="C133" s="32">
        <v>34.147652173913038</v>
      </c>
      <c r="D133" s="32">
        <v>1338.1650434782607</v>
      </c>
      <c r="E133" s="32">
        <v>475.79347826086956</v>
      </c>
      <c r="F133" s="32">
        <v>67.427565217391304</v>
      </c>
      <c r="G133" s="32">
        <v>31.435826086956521</v>
      </c>
      <c r="H133" s="32">
        <v>0</v>
      </c>
      <c r="I133" s="32">
        <v>1102.0733043478263</v>
      </c>
    </row>
    <row r="134" spans="1:9" x14ac:dyDescent="0.25">
      <c r="A134" s="2" t="s">
        <v>149</v>
      </c>
      <c r="B134" s="32">
        <v>3048.48</v>
      </c>
      <c r="C134" s="32">
        <v>146.0320359281437</v>
      </c>
      <c r="D134" s="32">
        <v>1498.0185029940121</v>
      </c>
      <c r="E134" s="32">
        <v>141.96826347305392</v>
      </c>
      <c r="F134" s="32">
        <v>105.79071856287425</v>
      </c>
      <c r="G134" s="32">
        <v>150.72329341317365</v>
      </c>
      <c r="H134" s="32">
        <v>34.457724550898199</v>
      </c>
      <c r="I134" s="32">
        <v>971.48946107784423</v>
      </c>
    </row>
    <row r="135" spans="1:9" x14ac:dyDescent="0.25">
      <c r="A135" s="2" t="s">
        <v>152</v>
      </c>
      <c r="B135" s="32">
        <v>3037.8537885462556</v>
      </c>
      <c r="C135" s="32">
        <v>43.953171806167397</v>
      </c>
      <c r="D135" s="32">
        <v>1554.5520264317181</v>
      </c>
      <c r="E135" s="32">
        <v>422.41480176211462</v>
      </c>
      <c r="F135" s="32">
        <v>89.433436123348017</v>
      </c>
      <c r="G135" s="32">
        <v>11.847577092511013</v>
      </c>
      <c r="H135" s="32">
        <v>20.21444933920705</v>
      </c>
      <c r="I135" s="32">
        <v>895.43832599118946</v>
      </c>
    </row>
    <row r="136" spans="1:9" x14ac:dyDescent="0.25">
      <c r="A136" s="2" t="s">
        <v>147</v>
      </c>
      <c r="B136" s="32">
        <v>3036.4371794871795</v>
      </c>
      <c r="C136" s="32">
        <v>77.865897435897438</v>
      </c>
      <c r="D136" s="32">
        <v>1572.7983076923078</v>
      </c>
      <c r="E136" s="32">
        <v>263.32148717948718</v>
      </c>
      <c r="F136" s="32">
        <v>111.15148717948719</v>
      </c>
      <c r="G136" s="32">
        <v>98.274871794871785</v>
      </c>
      <c r="H136" s="32">
        <v>5.3392307692307694</v>
      </c>
      <c r="I136" s="32">
        <v>907.68589743589757</v>
      </c>
    </row>
    <row r="137" spans="1:9" x14ac:dyDescent="0.25">
      <c r="A137" s="2" t="s">
        <v>155</v>
      </c>
      <c r="B137" s="32">
        <v>3007.1783394833947</v>
      </c>
      <c r="C137" s="32">
        <v>74.160147601476027</v>
      </c>
      <c r="D137" s="32">
        <v>1373.960036900369</v>
      </c>
      <c r="E137" s="32">
        <v>494.3377490774908</v>
      </c>
      <c r="F137" s="32">
        <v>104.49217712177122</v>
      </c>
      <c r="G137" s="32">
        <v>51.123690036900371</v>
      </c>
      <c r="H137" s="32">
        <v>22.00350553505535</v>
      </c>
      <c r="I137" s="32">
        <v>887.10103321033228</v>
      </c>
    </row>
    <row r="138" spans="1:9" x14ac:dyDescent="0.25">
      <c r="A138" s="2" t="s">
        <v>157</v>
      </c>
      <c r="B138" s="32">
        <v>2911.7350000000001</v>
      </c>
      <c r="C138" s="32">
        <v>25.259159663865542</v>
      </c>
      <c r="D138" s="32">
        <v>1310.0456302521009</v>
      </c>
      <c r="E138" s="32">
        <v>203.65600840336137</v>
      </c>
      <c r="F138" s="32">
        <v>103.00218487394959</v>
      </c>
      <c r="G138" s="32">
        <v>45.236932773109238</v>
      </c>
      <c r="H138" s="32">
        <v>155.83386554621848</v>
      </c>
      <c r="I138" s="32">
        <v>1068.701218487395</v>
      </c>
    </row>
    <row r="139" spans="1:9" x14ac:dyDescent="0.25">
      <c r="A139" s="2" t="s">
        <v>154</v>
      </c>
      <c r="B139" s="32">
        <v>2841.5269191919192</v>
      </c>
      <c r="C139" s="32">
        <v>46.37838383838384</v>
      </c>
      <c r="D139" s="32">
        <v>1451.7318181818182</v>
      </c>
      <c r="E139" s="32">
        <v>105.28489898989898</v>
      </c>
      <c r="F139" s="32">
        <v>105.14429292929293</v>
      </c>
      <c r="G139" s="32">
        <v>51.752070707070708</v>
      </c>
      <c r="H139" s="32">
        <v>6.345353535353536</v>
      </c>
      <c r="I139" s="32">
        <v>1074.890101010101</v>
      </c>
    </row>
    <row r="140" spans="1:9" x14ac:dyDescent="0.25">
      <c r="A140" s="2" t="s">
        <v>141</v>
      </c>
      <c r="B140" s="32">
        <v>2779.6560591133011</v>
      </c>
      <c r="C140" s="32">
        <v>49.942167487684728</v>
      </c>
      <c r="D140" s="32">
        <v>1203.1725615763546</v>
      </c>
      <c r="E140" s="32">
        <v>396.62256157635471</v>
      </c>
      <c r="F140" s="32">
        <v>68.620197044334972</v>
      </c>
      <c r="G140" s="32">
        <v>18.049704433497539</v>
      </c>
      <c r="H140" s="32">
        <v>5.1530541871921178</v>
      </c>
      <c r="I140" s="32">
        <v>1038.0958128078819</v>
      </c>
    </row>
    <row r="141" spans="1:9" x14ac:dyDescent="0.25">
      <c r="A141" s="2" t="s">
        <v>143</v>
      </c>
      <c r="B141" s="32">
        <v>2749.8303719008268</v>
      </c>
      <c r="C141" s="32">
        <v>54.876115702479339</v>
      </c>
      <c r="D141" s="32">
        <v>1135.095743801653</v>
      </c>
      <c r="E141" s="32">
        <v>376.05450413223139</v>
      </c>
      <c r="F141" s="32">
        <v>44.381033057851234</v>
      </c>
      <c r="G141" s="32">
        <v>21.079462809917352</v>
      </c>
      <c r="H141" s="32">
        <v>14.493553719008265</v>
      </c>
      <c r="I141" s="32">
        <v>1103.8499586776859</v>
      </c>
    </row>
    <row r="142" spans="1:9" x14ac:dyDescent="0.25">
      <c r="A142" s="2" t="s">
        <v>146</v>
      </c>
      <c r="B142" s="32">
        <v>2738.3342007434944</v>
      </c>
      <c r="C142" s="32">
        <v>60.673903345724909</v>
      </c>
      <c r="D142" s="32">
        <v>1292.0958364312269</v>
      </c>
      <c r="E142" s="32">
        <v>183.09888475836431</v>
      </c>
      <c r="F142" s="32">
        <v>55.381003717472119</v>
      </c>
      <c r="G142" s="32">
        <v>132.41565055762084</v>
      </c>
      <c r="H142" s="32">
        <v>71.652044609665424</v>
      </c>
      <c r="I142" s="32">
        <v>943.01687732342009</v>
      </c>
    </row>
    <row r="143" spans="1:9" x14ac:dyDescent="0.25">
      <c r="A143" s="5" t="s">
        <v>156</v>
      </c>
      <c r="B143" s="33">
        <v>2415.5801304347824</v>
      </c>
      <c r="C143" s="33">
        <v>154.82826086956521</v>
      </c>
      <c r="D143" s="33">
        <v>1031.8389130434782</v>
      </c>
      <c r="E143" s="33">
        <v>186.65260869565216</v>
      </c>
      <c r="F143" s="33">
        <v>94.105043478260868</v>
      </c>
      <c r="G143" s="33">
        <v>42.456347826086954</v>
      </c>
      <c r="H143" s="33">
        <v>59.536739130434775</v>
      </c>
      <c r="I143" s="33">
        <v>846.16221739130435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F176" sqref="F176"/>
    </sheetView>
  </sheetViews>
  <sheetFormatPr defaultRowHeight="16.5" x14ac:dyDescent="0.25"/>
  <cols>
    <col min="1" max="1" width="20.5703125" style="2" customWidth="1"/>
    <col min="2" max="10" width="22.85546875" style="2" customWidth="1"/>
    <col min="11" max="16384" width="9.140625" style="2"/>
  </cols>
  <sheetData>
    <row r="1" spans="1:4" x14ac:dyDescent="0.25">
      <c r="A1" s="1" t="s">
        <v>221</v>
      </c>
    </row>
    <row r="3" spans="1:4" x14ac:dyDescent="0.25">
      <c r="A3" s="6" t="s">
        <v>298</v>
      </c>
    </row>
    <row r="4" spans="1:4" x14ac:dyDescent="0.25">
      <c r="A4" s="11" t="s">
        <v>293</v>
      </c>
    </row>
    <row r="5" spans="1:4" x14ac:dyDescent="0.25">
      <c r="A5" s="92" t="s">
        <v>364</v>
      </c>
    </row>
    <row r="6" spans="1:4" x14ac:dyDescent="0.25">
      <c r="A6" s="6"/>
    </row>
    <row r="7" spans="1:4" ht="33" x14ac:dyDescent="0.25">
      <c r="A7" s="73" t="s">
        <v>267</v>
      </c>
      <c r="B7" s="73" t="s">
        <v>264</v>
      </c>
      <c r="C7" s="73" t="s">
        <v>265</v>
      </c>
      <c r="D7" s="73" t="s">
        <v>266</v>
      </c>
    </row>
    <row r="8" spans="1:4" x14ac:dyDescent="0.25">
      <c r="A8" s="2" t="s">
        <v>90</v>
      </c>
      <c r="B8" s="10">
        <v>1.3009999999999999</v>
      </c>
      <c r="C8" s="10">
        <v>0.40200000000000002</v>
      </c>
      <c r="D8" s="10">
        <v>1.7029999999999998</v>
      </c>
    </row>
    <row r="9" spans="1:4" x14ac:dyDescent="0.25">
      <c r="A9" s="2" t="s">
        <v>110</v>
      </c>
      <c r="B9" s="10">
        <v>1.0780000000000001</v>
      </c>
      <c r="C9" s="10">
        <v>0.245</v>
      </c>
      <c r="D9" s="10">
        <v>1.323</v>
      </c>
    </row>
    <row r="10" spans="1:4" x14ac:dyDescent="0.25">
      <c r="A10" s="2" t="s">
        <v>109</v>
      </c>
      <c r="B10" s="10">
        <v>0.91300000000000003</v>
      </c>
      <c r="C10" s="10">
        <v>0.105</v>
      </c>
      <c r="D10" s="10">
        <v>1.018</v>
      </c>
    </row>
    <row r="11" spans="1:4" x14ac:dyDescent="0.25">
      <c r="A11" s="2" t="s">
        <v>96</v>
      </c>
      <c r="B11" s="10">
        <v>0.66600000000000004</v>
      </c>
      <c r="C11" s="10">
        <v>0.25</v>
      </c>
      <c r="D11" s="10">
        <v>0.91600000000000004</v>
      </c>
    </row>
    <row r="12" spans="1:4" x14ac:dyDescent="0.25">
      <c r="A12" s="2" t="s">
        <v>93</v>
      </c>
      <c r="B12" s="10">
        <v>0.72399999999999998</v>
      </c>
      <c r="C12" s="10">
        <v>0.111</v>
      </c>
      <c r="D12" s="10">
        <v>0.83499999999999996</v>
      </c>
    </row>
    <row r="13" spans="1:4" x14ac:dyDescent="0.25">
      <c r="A13" s="2" t="s">
        <v>104</v>
      </c>
      <c r="B13" s="10">
        <v>0.57799999999999996</v>
      </c>
      <c r="C13" s="10">
        <v>0.254</v>
      </c>
      <c r="D13" s="10">
        <v>0.83199999999999996</v>
      </c>
    </row>
    <row r="14" spans="1:4" x14ac:dyDescent="0.25">
      <c r="A14" s="2" t="s">
        <v>105</v>
      </c>
      <c r="B14" s="10">
        <v>0.624</v>
      </c>
      <c r="C14" s="10">
        <v>0.17399999999999999</v>
      </c>
      <c r="D14" s="10">
        <v>0.79800000000000004</v>
      </c>
    </row>
    <row r="15" spans="1:4" x14ac:dyDescent="0.25">
      <c r="A15" s="2" t="s">
        <v>35</v>
      </c>
      <c r="B15" s="10">
        <v>0.7</v>
      </c>
      <c r="C15" s="10">
        <v>8.3000000000000004E-2</v>
      </c>
      <c r="D15" s="10">
        <v>0.78299999999999992</v>
      </c>
    </row>
    <row r="16" spans="1:4" x14ac:dyDescent="0.25">
      <c r="A16" s="2" t="s">
        <v>88</v>
      </c>
      <c r="B16" s="10">
        <v>0.51</v>
      </c>
      <c r="C16" s="10">
        <v>0.20899999999999999</v>
      </c>
      <c r="D16" s="10">
        <v>0.71899999999999997</v>
      </c>
    </row>
    <row r="17" spans="1:4" x14ac:dyDescent="0.25">
      <c r="A17" s="2" t="s">
        <v>91</v>
      </c>
      <c r="B17" s="10">
        <v>0.29099999999999998</v>
      </c>
      <c r="C17" s="10">
        <v>0.34699999999999998</v>
      </c>
      <c r="D17" s="10">
        <v>0.6379999999999999</v>
      </c>
    </row>
    <row r="18" spans="1:4" x14ac:dyDescent="0.25">
      <c r="A18" s="2" t="s">
        <v>95</v>
      </c>
      <c r="B18" s="10">
        <v>0.53600000000000003</v>
      </c>
      <c r="C18" s="10">
        <v>8.2000000000000003E-2</v>
      </c>
      <c r="D18" s="10">
        <v>0.61799999999999999</v>
      </c>
    </row>
    <row r="19" spans="1:4" x14ac:dyDescent="0.25">
      <c r="A19" s="2" t="s">
        <v>102</v>
      </c>
      <c r="B19" s="10">
        <v>0.51500000000000001</v>
      </c>
      <c r="C19" s="10">
        <v>4.4999999999999998E-2</v>
      </c>
      <c r="D19" s="10">
        <v>0.56000000000000005</v>
      </c>
    </row>
    <row r="20" spans="1:4" x14ac:dyDescent="0.25">
      <c r="A20" s="2" t="s">
        <v>36</v>
      </c>
      <c r="B20" s="10">
        <v>0.40799999999999997</v>
      </c>
      <c r="C20" s="10">
        <v>7.9000000000000001E-2</v>
      </c>
      <c r="D20" s="10">
        <v>0.48699999999999999</v>
      </c>
    </row>
    <row r="21" spans="1:4" x14ac:dyDescent="0.25">
      <c r="A21" s="2" t="s">
        <v>106</v>
      </c>
      <c r="B21" s="10">
        <v>0.46100000000000002</v>
      </c>
      <c r="C21" s="10">
        <v>0.02</v>
      </c>
      <c r="D21" s="10">
        <v>0.48100000000000004</v>
      </c>
    </row>
    <row r="22" spans="1:4" x14ac:dyDescent="0.25">
      <c r="A22" s="2" t="s">
        <v>111</v>
      </c>
      <c r="B22" s="10">
        <v>7.4999999999999997E-2</v>
      </c>
      <c r="C22" s="10">
        <v>0.317</v>
      </c>
      <c r="D22" s="10">
        <v>0.39200000000000002</v>
      </c>
    </row>
    <row r="23" spans="1:4" x14ac:dyDescent="0.25">
      <c r="A23" s="2" t="s">
        <v>89</v>
      </c>
      <c r="B23" s="10">
        <v>0.33800000000000002</v>
      </c>
      <c r="C23" s="10">
        <v>3.5000000000000003E-2</v>
      </c>
      <c r="D23" s="10">
        <v>0.373</v>
      </c>
    </row>
    <row r="24" spans="1:4" x14ac:dyDescent="0.25">
      <c r="A24" s="2" t="s">
        <v>108</v>
      </c>
      <c r="B24" s="10">
        <v>0.27900000000000003</v>
      </c>
      <c r="C24" s="10">
        <v>9.1999999999999998E-2</v>
      </c>
      <c r="D24" s="10">
        <v>0.371</v>
      </c>
    </row>
    <row r="25" spans="1:4" x14ac:dyDescent="0.25">
      <c r="A25" s="2" t="s">
        <v>98</v>
      </c>
      <c r="B25" s="10">
        <v>0.32200000000000001</v>
      </c>
      <c r="C25" s="10">
        <v>2.9000000000000001E-2</v>
      </c>
      <c r="D25" s="10">
        <v>0.35100000000000003</v>
      </c>
    </row>
    <row r="26" spans="1:4" x14ac:dyDescent="0.25">
      <c r="A26" s="2" t="s">
        <v>34</v>
      </c>
      <c r="B26" s="10">
        <v>0.193</v>
      </c>
      <c r="C26" s="10">
        <v>0.104</v>
      </c>
      <c r="D26" s="10">
        <v>0.29699999999999999</v>
      </c>
    </row>
    <row r="27" spans="1:4" x14ac:dyDescent="0.25">
      <c r="A27" s="2" t="s">
        <v>99</v>
      </c>
      <c r="B27" s="10">
        <v>0.25900000000000001</v>
      </c>
      <c r="C27" s="10">
        <v>0.03</v>
      </c>
      <c r="D27" s="10">
        <v>0.28900000000000003</v>
      </c>
    </row>
    <row r="28" spans="1:4" x14ac:dyDescent="0.25">
      <c r="A28" s="2" t="s">
        <v>97</v>
      </c>
      <c r="B28" s="10">
        <v>0.20399999999999999</v>
      </c>
      <c r="C28" s="10">
        <v>5.2999999999999999E-2</v>
      </c>
      <c r="D28" s="10">
        <v>0.25700000000000001</v>
      </c>
    </row>
    <row r="29" spans="1:4" x14ac:dyDescent="0.25">
      <c r="A29" s="2" t="s">
        <v>92</v>
      </c>
      <c r="B29" s="10">
        <v>0.13400000000000001</v>
      </c>
      <c r="C29" s="10">
        <v>0.1</v>
      </c>
      <c r="D29" s="10">
        <v>0.23400000000000001</v>
      </c>
    </row>
    <row r="30" spans="1:4" x14ac:dyDescent="0.25">
      <c r="A30" s="2" t="s">
        <v>94</v>
      </c>
      <c r="B30" s="10">
        <v>0.22</v>
      </c>
      <c r="C30" s="10">
        <v>1.0999999999999999E-2</v>
      </c>
      <c r="D30" s="10">
        <v>0.23100000000000001</v>
      </c>
    </row>
    <row r="31" spans="1:4" x14ac:dyDescent="0.25">
      <c r="A31" s="2" t="s">
        <v>101</v>
      </c>
      <c r="B31" s="10">
        <v>0.17499999999999999</v>
      </c>
      <c r="C31" s="10">
        <v>5.5E-2</v>
      </c>
      <c r="D31" s="10">
        <v>0.22999999999999998</v>
      </c>
    </row>
    <row r="32" spans="1:4" x14ac:dyDescent="0.25">
      <c r="A32" s="2" t="s">
        <v>33</v>
      </c>
      <c r="B32" s="10">
        <v>0.17100000000000001</v>
      </c>
      <c r="C32" s="10">
        <v>5.0999999999999997E-2</v>
      </c>
      <c r="D32" s="10">
        <v>0.222</v>
      </c>
    </row>
    <row r="33" spans="1:10" x14ac:dyDescent="0.25">
      <c r="A33" s="2" t="s">
        <v>100</v>
      </c>
      <c r="B33" s="10">
        <v>0.13500000000000001</v>
      </c>
      <c r="C33" s="10">
        <v>0.03</v>
      </c>
      <c r="D33" s="10">
        <v>0.16500000000000001</v>
      </c>
    </row>
    <row r="34" spans="1:10" x14ac:dyDescent="0.25">
      <c r="A34" s="2" t="s">
        <v>103</v>
      </c>
      <c r="B34" s="10">
        <v>4.5999999999999999E-2</v>
      </c>
      <c r="C34" s="10">
        <v>0.108</v>
      </c>
      <c r="D34" s="10">
        <v>0.154</v>
      </c>
    </row>
    <row r="35" spans="1:10" x14ac:dyDescent="0.25">
      <c r="A35" s="2" t="s">
        <v>107</v>
      </c>
      <c r="B35" s="10">
        <v>2.5999999999999999E-2</v>
      </c>
      <c r="C35" s="10">
        <v>7.4999999999999997E-2</v>
      </c>
      <c r="D35" s="10">
        <v>0.10099999999999999</v>
      </c>
      <c r="G35" s="10"/>
    </row>
    <row r="36" spans="1:10" x14ac:dyDescent="0.25">
      <c r="A36" s="2" t="s">
        <v>38</v>
      </c>
      <c r="B36" s="10">
        <v>0.42435714285714277</v>
      </c>
      <c r="C36" s="10">
        <v>0.12485714285714287</v>
      </c>
      <c r="D36" s="10">
        <v>0.54921428571428565</v>
      </c>
    </row>
    <row r="37" spans="1:10" x14ac:dyDescent="0.25">
      <c r="A37" s="131" t="s">
        <v>77</v>
      </c>
      <c r="B37" s="64">
        <v>0.4453333333333333</v>
      </c>
      <c r="C37" s="64">
        <v>8.1000000000000003E-2</v>
      </c>
      <c r="D37" s="64">
        <v>0.52633333333333332</v>
      </c>
      <c r="E37" s="10"/>
      <c r="F37" s="10"/>
    </row>
    <row r="40" spans="1:10" x14ac:dyDescent="0.25">
      <c r="A40" s="1" t="s">
        <v>222</v>
      </c>
    </row>
    <row r="42" spans="1:10" x14ac:dyDescent="0.25">
      <c r="A42" s="6" t="s">
        <v>363</v>
      </c>
    </row>
    <row r="43" spans="1:10" x14ac:dyDescent="0.25">
      <c r="A43" s="11" t="s">
        <v>293</v>
      </c>
    </row>
    <row r="44" spans="1:10" x14ac:dyDescent="0.25">
      <c r="A44" s="92" t="s">
        <v>364</v>
      </c>
    </row>
    <row r="45" spans="1:10" x14ac:dyDescent="0.25">
      <c r="A45" s="6"/>
    </row>
    <row r="46" spans="1:10" ht="33" x14ac:dyDescent="0.25">
      <c r="A46" s="73" t="s">
        <v>267</v>
      </c>
      <c r="B46" s="73" t="s">
        <v>264</v>
      </c>
      <c r="C46" s="73" t="s">
        <v>265</v>
      </c>
      <c r="D46" s="73" t="s">
        <v>250</v>
      </c>
    </row>
    <row r="47" spans="1:10" x14ac:dyDescent="0.25">
      <c r="A47" s="10" t="s">
        <v>90</v>
      </c>
      <c r="B47" s="10">
        <v>2.2803813375223734</v>
      </c>
      <c r="C47" s="10">
        <v>0.70394094507012883</v>
      </c>
      <c r="D47" s="10">
        <v>2.984322282592502</v>
      </c>
      <c r="I47" s="10"/>
      <c r="J47" s="10"/>
    </row>
    <row r="48" spans="1:10" x14ac:dyDescent="0.25">
      <c r="A48" s="10" t="s">
        <v>110</v>
      </c>
      <c r="B48" s="10">
        <v>2.0338517592157905</v>
      </c>
      <c r="C48" s="10">
        <v>0.41567349558086542</v>
      </c>
      <c r="D48" s="10">
        <v>2.4495252547966562</v>
      </c>
      <c r="I48" s="10"/>
      <c r="J48" s="10"/>
    </row>
    <row r="49" spans="1:10" x14ac:dyDescent="0.25">
      <c r="A49" s="10" t="s">
        <v>93</v>
      </c>
      <c r="B49" s="10">
        <v>1.7786789452688239</v>
      </c>
      <c r="C49" s="10">
        <v>0.27340866057231472</v>
      </c>
      <c r="D49" s="10">
        <v>2.0520876058411384</v>
      </c>
      <c r="I49" s="10"/>
      <c r="J49" s="10"/>
    </row>
    <row r="50" spans="1:10" x14ac:dyDescent="0.25">
      <c r="A50" s="10" t="s">
        <v>104</v>
      </c>
      <c r="B50" s="10">
        <v>1.2464331469545442</v>
      </c>
      <c r="C50" s="10">
        <v>0.54674764047101199</v>
      </c>
      <c r="D50" s="10">
        <v>1.7931807874255563</v>
      </c>
      <c r="I50" s="10"/>
      <c r="J50" s="10"/>
    </row>
    <row r="51" spans="1:10" x14ac:dyDescent="0.25">
      <c r="A51" s="10" t="s">
        <v>109</v>
      </c>
      <c r="B51" s="10">
        <v>1.5929448692290589</v>
      </c>
      <c r="C51" s="10">
        <v>0.19901643830930021</v>
      </c>
      <c r="D51" s="10">
        <v>1.7919613075383591</v>
      </c>
      <c r="I51" s="10"/>
      <c r="J51" s="10"/>
    </row>
    <row r="52" spans="1:10" x14ac:dyDescent="0.25">
      <c r="A52" s="10" t="s">
        <v>96</v>
      </c>
      <c r="B52" s="10">
        <v>1.1678207806796774</v>
      </c>
      <c r="C52" s="10">
        <v>0.43853941091970688</v>
      </c>
      <c r="D52" s="10">
        <v>1.6063601915993844</v>
      </c>
      <c r="I52" s="10"/>
      <c r="J52" s="10"/>
    </row>
    <row r="53" spans="1:10" x14ac:dyDescent="0.25">
      <c r="A53" s="10" t="s">
        <v>105</v>
      </c>
      <c r="B53" s="10">
        <v>1.2481899545290536</v>
      </c>
      <c r="C53" s="10">
        <v>0.34186996148994775</v>
      </c>
      <c r="D53" s="10">
        <v>1.5900599160190012</v>
      </c>
      <c r="I53" s="10"/>
      <c r="J53" s="10"/>
    </row>
    <row r="54" spans="1:10" x14ac:dyDescent="0.25">
      <c r="A54" s="10" t="s">
        <v>35</v>
      </c>
      <c r="B54" s="10">
        <v>1.4039202629989294</v>
      </c>
      <c r="C54" s="10">
        <v>0.16660519658133291</v>
      </c>
      <c r="D54" s="10">
        <v>1.5705254595802622</v>
      </c>
      <c r="I54" s="10"/>
      <c r="J54" s="10"/>
    </row>
    <row r="55" spans="1:10" x14ac:dyDescent="0.25">
      <c r="A55" s="10" t="s">
        <v>91</v>
      </c>
      <c r="B55" s="10">
        <v>0.67215105489936833</v>
      </c>
      <c r="C55" s="10">
        <v>0.8513501437594081</v>
      </c>
      <c r="D55" s="10">
        <v>1.5235011986587765</v>
      </c>
      <c r="I55" s="10"/>
      <c r="J55" s="10"/>
    </row>
    <row r="56" spans="1:10" x14ac:dyDescent="0.25">
      <c r="A56" s="10" t="s">
        <v>95</v>
      </c>
      <c r="B56" s="10">
        <v>1.2140702178812601</v>
      </c>
      <c r="C56" s="10">
        <v>0.18653781285114848</v>
      </c>
      <c r="D56" s="10">
        <v>1.4006080307324087</v>
      </c>
      <c r="I56" s="10"/>
      <c r="J56" s="10"/>
    </row>
    <row r="57" spans="1:10" x14ac:dyDescent="0.25">
      <c r="A57" s="10" t="s">
        <v>88</v>
      </c>
      <c r="B57" s="10">
        <v>0.92249840703716235</v>
      </c>
      <c r="C57" s="10">
        <v>0.37870280833278747</v>
      </c>
      <c r="D57" s="10">
        <v>1.3012012153699497</v>
      </c>
      <c r="I57" s="10"/>
      <c r="J57" s="10"/>
    </row>
    <row r="58" spans="1:10" x14ac:dyDescent="0.25">
      <c r="A58" s="10" t="s">
        <v>102</v>
      </c>
      <c r="B58" s="10">
        <v>1.157096053611318</v>
      </c>
      <c r="C58" s="10">
        <v>0.10133035492678084</v>
      </c>
      <c r="D58" s="10">
        <v>1.2584264085380987</v>
      </c>
      <c r="I58" s="10"/>
      <c r="J58" s="10"/>
    </row>
    <row r="59" spans="1:10" x14ac:dyDescent="0.25">
      <c r="A59" s="10" t="s">
        <v>36</v>
      </c>
      <c r="B59" s="10">
        <v>0.96524252459917992</v>
      </c>
      <c r="C59" s="10">
        <v>0.18691789911646203</v>
      </c>
      <c r="D59" s="10">
        <v>1.152160423715642</v>
      </c>
      <c r="I59" s="10"/>
      <c r="J59" s="10"/>
    </row>
    <row r="60" spans="1:10" x14ac:dyDescent="0.25">
      <c r="A60" s="10" t="s">
        <v>89</v>
      </c>
      <c r="B60" s="10">
        <v>0.88049285999505611</v>
      </c>
      <c r="C60" s="10">
        <v>9.1695030201618788E-2</v>
      </c>
      <c r="D60" s="10">
        <v>0.97218789019667495</v>
      </c>
      <c r="I60" s="10"/>
      <c r="J60" s="10"/>
    </row>
    <row r="61" spans="1:10" x14ac:dyDescent="0.25">
      <c r="A61" s="10" t="s">
        <v>106</v>
      </c>
      <c r="B61" s="10">
        <v>0.91747724100136074</v>
      </c>
      <c r="C61" s="10">
        <v>3.9563789289481767E-2</v>
      </c>
      <c r="D61" s="10">
        <v>0.95704103029084253</v>
      </c>
      <c r="I61" s="10"/>
      <c r="J61" s="10"/>
    </row>
    <row r="62" spans="1:10" x14ac:dyDescent="0.25">
      <c r="A62" s="10" t="s">
        <v>111</v>
      </c>
      <c r="B62" s="10">
        <v>0.14803822130436986</v>
      </c>
      <c r="C62" s="10">
        <v>0.62688267788090046</v>
      </c>
      <c r="D62" s="10">
        <v>0.7749208991852703</v>
      </c>
      <c r="I62" s="10"/>
      <c r="J62" s="10"/>
    </row>
    <row r="63" spans="1:10" x14ac:dyDescent="0.25">
      <c r="A63" s="10" t="s">
        <v>99</v>
      </c>
      <c r="B63" s="10">
        <v>0.66516616798461214</v>
      </c>
      <c r="C63" s="10">
        <v>7.7794400512930115E-2</v>
      </c>
      <c r="D63" s="10">
        <v>0.74296056849754222</v>
      </c>
      <c r="I63" s="10"/>
      <c r="J63" s="10"/>
    </row>
    <row r="64" spans="1:10" x14ac:dyDescent="0.25">
      <c r="A64" s="10" t="s">
        <v>34</v>
      </c>
      <c r="B64" s="10">
        <v>0.45331647728547814</v>
      </c>
      <c r="C64" s="10">
        <v>0.24471540458255095</v>
      </c>
      <c r="D64" s="10">
        <v>0.69803188186802911</v>
      </c>
      <c r="I64" s="10"/>
      <c r="J64" s="10"/>
    </row>
    <row r="65" spans="1:10" x14ac:dyDescent="0.25">
      <c r="A65" s="10" t="s">
        <v>98</v>
      </c>
      <c r="B65" s="10">
        <v>0.63235304522426716</v>
      </c>
      <c r="C65" s="10">
        <v>5.6330458098050769E-2</v>
      </c>
      <c r="D65" s="10">
        <v>0.68868350332231798</v>
      </c>
      <c r="I65" s="10"/>
      <c r="J65" s="10"/>
    </row>
    <row r="66" spans="1:10" x14ac:dyDescent="0.25">
      <c r="A66" s="10" t="s">
        <v>101</v>
      </c>
      <c r="B66" s="10">
        <v>0.49151192353490164</v>
      </c>
      <c r="C66" s="10">
        <v>0.15487722460013514</v>
      </c>
      <c r="D66" s="10">
        <v>0.64638914813503678</v>
      </c>
      <c r="I66" s="10"/>
      <c r="J66" s="10"/>
    </row>
    <row r="67" spans="1:10" x14ac:dyDescent="0.25">
      <c r="A67" s="10" t="s">
        <v>108</v>
      </c>
      <c r="B67" s="10">
        <v>0.48094872837498154</v>
      </c>
      <c r="C67" s="10">
        <v>0.15425846517817537</v>
      </c>
      <c r="D67" s="10">
        <v>0.63520719355315691</v>
      </c>
      <c r="I67" s="10"/>
      <c r="J67" s="10"/>
    </row>
    <row r="68" spans="1:10" x14ac:dyDescent="0.25">
      <c r="A68" s="10" t="s">
        <v>92</v>
      </c>
      <c r="B68" s="10">
        <v>0.34591644556864576</v>
      </c>
      <c r="C68" s="10">
        <v>0.25664325089699352</v>
      </c>
      <c r="D68" s="10">
        <v>0.60255969646563923</v>
      </c>
      <c r="I68" s="10"/>
      <c r="J68" s="10"/>
    </row>
    <row r="69" spans="1:10" x14ac:dyDescent="0.25">
      <c r="A69" s="10" t="s">
        <v>33</v>
      </c>
      <c r="B69" s="10">
        <v>0.41505222246804402</v>
      </c>
      <c r="C69" s="10">
        <v>0.1249013502223954</v>
      </c>
      <c r="D69" s="10">
        <v>0.53995357269043942</v>
      </c>
      <c r="I69" s="10"/>
      <c r="J69" s="10"/>
    </row>
    <row r="70" spans="1:10" x14ac:dyDescent="0.25">
      <c r="A70" s="10" t="s">
        <v>97</v>
      </c>
      <c r="B70" s="10">
        <v>0.42836391621173131</v>
      </c>
      <c r="C70" s="10">
        <v>0.11075250715471008</v>
      </c>
      <c r="D70" s="10">
        <v>0.53911642336644139</v>
      </c>
      <c r="I70" s="10"/>
      <c r="J70" s="10"/>
    </row>
    <row r="71" spans="1:10" x14ac:dyDescent="0.25">
      <c r="A71" s="10" t="s">
        <v>94</v>
      </c>
      <c r="B71" s="10">
        <v>0.45429449811616818</v>
      </c>
      <c r="C71" s="10">
        <v>2.1787678918415938E-2</v>
      </c>
      <c r="D71" s="10">
        <v>0.47608217703458411</v>
      </c>
      <c r="I71" s="10"/>
      <c r="J71" s="10"/>
    </row>
    <row r="72" spans="1:10" x14ac:dyDescent="0.25">
      <c r="A72" s="10" t="s">
        <v>100</v>
      </c>
      <c r="B72" s="10">
        <v>0.38517998620066135</v>
      </c>
      <c r="C72" s="10">
        <v>8.8018367395493791E-2</v>
      </c>
      <c r="D72" s="10">
        <v>0.47319835359615514</v>
      </c>
      <c r="I72" s="10"/>
      <c r="J72" s="10"/>
    </row>
    <row r="73" spans="1:10" x14ac:dyDescent="0.25">
      <c r="A73" s="10" t="s">
        <v>103</v>
      </c>
      <c r="B73" s="10">
        <v>0.10691137978312354</v>
      </c>
      <c r="C73" s="10">
        <v>0.25202542689766921</v>
      </c>
      <c r="D73" s="10">
        <v>0.35893680668079275</v>
      </c>
      <c r="I73" s="10"/>
      <c r="J73" s="10"/>
    </row>
    <row r="74" spans="1:10" x14ac:dyDescent="0.25">
      <c r="A74" s="10" t="s">
        <v>107</v>
      </c>
      <c r="B74" s="10">
        <v>7.2939388450968187E-2</v>
      </c>
      <c r="C74" s="10">
        <v>0.21171518792966318</v>
      </c>
      <c r="D74" s="10">
        <v>0.28465457638063135</v>
      </c>
      <c r="I74" s="10"/>
      <c r="J74" s="10"/>
    </row>
    <row r="75" spans="1:10" x14ac:dyDescent="0.25">
      <c r="A75" s="10" t="s">
        <v>38</v>
      </c>
      <c r="B75" s="10">
        <v>0.87718720771181824</v>
      </c>
      <c r="C75" s="10">
        <v>0.26080721384787076</v>
      </c>
      <c r="D75" s="10">
        <v>1.1379944215596889</v>
      </c>
      <c r="E75" s="10"/>
    </row>
    <row r="76" spans="1:10" x14ac:dyDescent="0.25">
      <c r="A76" s="64" t="s">
        <v>77</v>
      </c>
      <c r="B76" s="64">
        <v>0.94082642162786245</v>
      </c>
      <c r="C76" s="64">
        <v>0.19941283342678195</v>
      </c>
      <c r="D76" s="64">
        <v>1.1402392550546443</v>
      </c>
      <c r="E76" s="10"/>
    </row>
    <row r="79" spans="1:10" x14ac:dyDescent="0.25">
      <c r="A79" s="1" t="s">
        <v>223</v>
      </c>
    </row>
    <row r="81" spans="1:3" x14ac:dyDescent="0.25">
      <c r="A81" s="6" t="s">
        <v>297</v>
      </c>
    </row>
    <row r="82" spans="1:3" x14ac:dyDescent="0.25">
      <c r="A82" s="11" t="s">
        <v>293</v>
      </c>
    </row>
    <row r="83" spans="1:3" x14ac:dyDescent="0.25">
      <c r="A83" s="11" t="s">
        <v>296</v>
      </c>
    </row>
    <row r="84" spans="1:3" x14ac:dyDescent="0.25">
      <c r="A84" s="92" t="s">
        <v>365</v>
      </c>
    </row>
    <row r="85" spans="1:3" x14ac:dyDescent="0.25">
      <c r="A85" s="11"/>
    </row>
    <row r="86" spans="1:3" ht="33" x14ac:dyDescent="0.25">
      <c r="A86" s="73" t="s">
        <v>267</v>
      </c>
      <c r="B86" s="73" t="s">
        <v>264</v>
      </c>
      <c r="C86" s="73" t="s">
        <v>265</v>
      </c>
    </row>
    <row r="87" spans="1:3" x14ac:dyDescent="0.25">
      <c r="A87" s="2" t="s">
        <v>102</v>
      </c>
      <c r="B87" s="22">
        <v>11056.029629729212</v>
      </c>
      <c r="C87" s="22">
        <v>980.08760436206921</v>
      </c>
    </row>
    <row r="88" spans="1:3" x14ac:dyDescent="0.25">
      <c r="A88" s="2" t="s">
        <v>90</v>
      </c>
      <c r="B88" s="22">
        <v>10116.457397951237</v>
      </c>
      <c r="C88" s="22">
        <v>5595.0483035753659</v>
      </c>
    </row>
    <row r="89" spans="1:3" x14ac:dyDescent="0.25">
      <c r="A89" s="2" t="s">
        <v>110</v>
      </c>
      <c r="B89" s="22">
        <v>6657.4475091484337</v>
      </c>
      <c r="C89" s="22">
        <v>1831.1793482992962</v>
      </c>
    </row>
    <row r="90" spans="1:3" x14ac:dyDescent="0.25">
      <c r="A90" s="2" t="s">
        <v>105</v>
      </c>
      <c r="B90" s="22">
        <v>5692.1707018275129</v>
      </c>
      <c r="C90" s="22">
        <v>1617.0244843084513</v>
      </c>
    </row>
    <row r="91" spans="1:3" x14ac:dyDescent="0.25">
      <c r="A91" s="2" t="s">
        <v>109</v>
      </c>
      <c r="B91" s="22">
        <v>4078.1637303612088</v>
      </c>
      <c r="C91" s="22">
        <v>577.64240643859443</v>
      </c>
    </row>
    <row r="92" spans="1:3" x14ac:dyDescent="0.25">
      <c r="A92" s="2" t="s">
        <v>96</v>
      </c>
      <c r="B92" s="22">
        <v>3064.0305775325987</v>
      </c>
      <c r="C92" s="22">
        <v>1362.5774675043647</v>
      </c>
    </row>
    <row r="93" spans="1:3" x14ac:dyDescent="0.25">
      <c r="A93" s="2" t="s">
        <v>88</v>
      </c>
      <c r="B93" s="22">
        <v>2835.0712996518782</v>
      </c>
      <c r="C93" s="22">
        <v>1605.1232664745705</v>
      </c>
    </row>
    <row r="94" spans="1:3" x14ac:dyDescent="0.25">
      <c r="A94" s="2" t="s">
        <v>93</v>
      </c>
      <c r="B94" s="22">
        <v>2678.0658731823773</v>
      </c>
      <c r="C94" s="22">
        <v>418.18145294658359</v>
      </c>
    </row>
    <row r="95" spans="1:3" x14ac:dyDescent="0.25">
      <c r="A95" s="2" t="s">
        <v>91</v>
      </c>
      <c r="B95" s="22">
        <v>2516.5922501498922</v>
      </c>
      <c r="C95" s="22">
        <v>3502.3879488457733</v>
      </c>
    </row>
    <row r="96" spans="1:3" x14ac:dyDescent="0.25">
      <c r="A96" s="2" t="s">
        <v>35</v>
      </c>
      <c r="B96" s="22">
        <v>2313.1231181618987</v>
      </c>
      <c r="C96" s="22">
        <v>274.50158101926525</v>
      </c>
    </row>
    <row r="97" spans="1:3" x14ac:dyDescent="0.25">
      <c r="A97" s="2" t="s">
        <v>99</v>
      </c>
      <c r="B97" s="22">
        <v>1482.8992053010768</v>
      </c>
      <c r="C97" s="22">
        <v>172.03308576697086</v>
      </c>
    </row>
    <row r="98" spans="1:3" x14ac:dyDescent="0.25">
      <c r="A98" s="2" t="s">
        <v>106</v>
      </c>
      <c r="B98" s="22">
        <v>1347.9155710094778</v>
      </c>
      <c r="C98" s="22">
        <v>63.39704596374402</v>
      </c>
    </row>
    <row r="99" spans="1:3" x14ac:dyDescent="0.25">
      <c r="A99" s="2" t="s">
        <v>104</v>
      </c>
      <c r="B99" s="22">
        <v>1249.7817917439586</v>
      </c>
      <c r="C99" s="22">
        <v>1980.1524004826474</v>
      </c>
    </row>
    <row r="100" spans="1:3" x14ac:dyDescent="0.25">
      <c r="A100" s="2" t="s">
        <v>95</v>
      </c>
      <c r="B100" s="22">
        <v>1228.3032603184292</v>
      </c>
      <c r="C100" s="22">
        <v>201.45490118179714</v>
      </c>
    </row>
    <row r="101" spans="1:3" x14ac:dyDescent="0.25">
      <c r="A101" s="2" t="s">
        <v>108</v>
      </c>
      <c r="B101" s="22">
        <v>1067.2277833988794</v>
      </c>
      <c r="C101" s="22">
        <v>342.29706512872229</v>
      </c>
    </row>
    <row r="102" spans="1:3" x14ac:dyDescent="0.25">
      <c r="A102" s="2" t="s">
        <v>94</v>
      </c>
      <c r="B102" s="22">
        <v>1036.7658561464889</v>
      </c>
      <c r="C102" s="22">
        <v>49.722639567429063</v>
      </c>
    </row>
    <row r="103" spans="1:3" x14ac:dyDescent="0.25">
      <c r="A103" s="2" t="s">
        <v>92</v>
      </c>
      <c r="B103" s="22">
        <v>979.50143248629797</v>
      </c>
      <c r="C103" s="22">
        <v>726.71431240657705</v>
      </c>
    </row>
    <row r="104" spans="1:3" x14ac:dyDescent="0.25">
      <c r="A104" s="2" t="s">
        <v>89</v>
      </c>
      <c r="B104" s="22">
        <v>792.50340689923337</v>
      </c>
      <c r="C104" s="22">
        <v>82.531164114420704</v>
      </c>
    </row>
    <row r="105" spans="1:3" x14ac:dyDescent="0.25">
      <c r="A105" s="2" t="s">
        <v>111</v>
      </c>
      <c r="B105" s="22">
        <v>764.77822261681843</v>
      </c>
      <c r="C105" s="22">
        <v>3536.0546896214632</v>
      </c>
    </row>
    <row r="106" spans="1:3" x14ac:dyDescent="0.25">
      <c r="A106" s="2" t="s">
        <v>36</v>
      </c>
      <c r="B106" s="22">
        <v>651.15344802960726</v>
      </c>
      <c r="C106" s="22">
        <v>250.48738614401805</v>
      </c>
    </row>
    <row r="107" spans="1:3" x14ac:dyDescent="0.25">
      <c r="A107" s="2" t="s">
        <v>103</v>
      </c>
      <c r="B107" s="22">
        <v>589.05464026891525</v>
      </c>
      <c r="C107" s="22">
        <v>1388.5963073433359</v>
      </c>
    </row>
    <row r="108" spans="1:3" x14ac:dyDescent="0.25">
      <c r="A108" s="2" t="s">
        <v>100</v>
      </c>
      <c r="B108" s="22">
        <v>543.85502446303178</v>
      </c>
      <c r="C108" s="22">
        <v>124.64326991704782</v>
      </c>
    </row>
    <row r="109" spans="1:3" x14ac:dyDescent="0.25">
      <c r="A109" s="2" t="s">
        <v>101</v>
      </c>
      <c r="B109" s="22">
        <v>421.52662292971939</v>
      </c>
      <c r="C109" s="22">
        <v>158.30788948625744</v>
      </c>
    </row>
    <row r="110" spans="1:3" x14ac:dyDescent="0.25">
      <c r="A110" s="2" t="s">
        <v>34</v>
      </c>
      <c r="B110" s="22">
        <v>420.92054999761893</v>
      </c>
      <c r="C110" s="22">
        <v>430.85905431024889</v>
      </c>
    </row>
    <row r="111" spans="1:3" x14ac:dyDescent="0.25">
      <c r="A111" s="2" t="s">
        <v>97</v>
      </c>
      <c r="B111" s="22">
        <v>385.04572697788717</v>
      </c>
      <c r="C111" s="22">
        <v>103.28230501488567</v>
      </c>
    </row>
    <row r="112" spans="1:3" x14ac:dyDescent="0.25">
      <c r="A112" s="2" t="s">
        <v>33</v>
      </c>
      <c r="B112" s="22">
        <v>306.87769113230502</v>
      </c>
      <c r="C112" s="22">
        <v>135.22738958362777</v>
      </c>
    </row>
    <row r="113" spans="1:3" x14ac:dyDescent="0.25">
      <c r="A113" s="131" t="s">
        <v>107</v>
      </c>
      <c r="B113" s="23">
        <v>155.62252580513058</v>
      </c>
      <c r="C113" s="23">
        <v>451.70056598027992</v>
      </c>
    </row>
    <row r="116" spans="1:3" x14ac:dyDescent="0.25">
      <c r="A116" s="1" t="s">
        <v>224</v>
      </c>
    </row>
    <row r="118" spans="1:3" x14ac:dyDescent="0.25">
      <c r="A118" s="6" t="s">
        <v>295</v>
      </c>
    </row>
    <row r="119" spans="1:3" x14ac:dyDescent="0.25">
      <c r="A119" s="11" t="s">
        <v>293</v>
      </c>
    </row>
    <row r="120" spans="1:3" x14ac:dyDescent="0.25">
      <c r="A120" s="11" t="s">
        <v>296</v>
      </c>
    </row>
    <row r="121" spans="1:3" x14ac:dyDescent="0.25">
      <c r="A121" s="92" t="s">
        <v>365</v>
      </c>
    </row>
    <row r="123" spans="1:3" ht="33" x14ac:dyDescent="0.25">
      <c r="A123" s="73" t="s">
        <v>267</v>
      </c>
      <c r="B123" s="73" t="s">
        <v>264</v>
      </c>
      <c r="C123" s="73" t="s">
        <v>265</v>
      </c>
    </row>
    <row r="124" spans="1:3" x14ac:dyDescent="0.25">
      <c r="A124" s="2" t="s">
        <v>111</v>
      </c>
      <c r="B124" s="22">
        <v>15829.652971791396</v>
      </c>
      <c r="C124" s="22">
        <v>11891.763547200757</v>
      </c>
    </row>
    <row r="125" spans="1:3" x14ac:dyDescent="0.25">
      <c r="A125" s="2" t="s">
        <v>105</v>
      </c>
      <c r="B125" s="22">
        <v>11082.46493783701</v>
      </c>
      <c r="C125" s="22">
        <v>3148.2922929944525</v>
      </c>
    </row>
    <row r="126" spans="1:3" x14ac:dyDescent="0.25">
      <c r="A126" s="2" t="s">
        <v>93</v>
      </c>
      <c r="B126" s="22">
        <v>10956.365938535184</v>
      </c>
      <c r="C126" s="22">
        <v>1710.8425424004063</v>
      </c>
    </row>
    <row r="127" spans="1:3" x14ac:dyDescent="0.25">
      <c r="A127" s="2" t="s">
        <v>109</v>
      </c>
      <c r="B127" s="22">
        <v>10317.272992760029</v>
      </c>
      <c r="C127" s="22">
        <v>1461.3671234072701</v>
      </c>
    </row>
    <row r="128" spans="1:3" x14ac:dyDescent="0.25">
      <c r="A128" s="2" t="s">
        <v>110</v>
      </c>
      <c r="B128" s="22">
        <v>9109.2283727621125</v>
      </c>
      <c r="C128" s="22">
        <v>2505.5595034316138</v>
      </c>
    </row>
    <row r="129" spans="1:3" x14ac:dyDescent="0.25">
      <c r="A129" s="2" t="s">
        <v>102</v>
      </c>
      <c r="B129" s="22">
        <v>8345.7193359000539</v>
      </c>
      <c r="C129" s="22">
        <v>739.82580949367616</v>
      </c>
    </row>
    <row r="130" spans="1:3" x14ac:dyDescent="0.25">
      <c r="A130" s="2" t="s">
        <v>90</v>
      </c>
      <c r="B130" s="22">
        <v>7751.3545141965733</v>
      </c>
      <c r="C130" s="22">
        <v>4286.9950634942452</v>
      </c>
    </row>
    <row r="131" spans="1:3" x14ac:dyDescent="0.25">
      <c r="A131" s="2" t="s">
        <v>92</v>
      </c>
      <c r="B131" s="22">
        <v>7359.1516342621844</v>
      </c>
      <c r="C131" s="22">
        <v>5459.9213869586583</v>
      </c>
    </row>
    <row r="132" spans="1:3" x14ac:dyDescent="0.25">
      <c r="A132" s="2" t="s">
        <v>96</v>
      </c>
      <c r="B132" s="22">
        <v>7090.3333949584048</v>
      </c>
      <c r="C132" s="22">
        <v>3153.0783641343282</v>
      </c>
    </row>
    <row r="133" spans="1:3" x14ac:dyDescent="0.25">
      <c r="A133" s="2" t="s">
        <v>108</v>
      </c>
      <c r="B133" s="22">
        <v>6820.1505221622456</v>
      </c>
      <c r="C133" s="22">
        <v>2187.4594569093288</v>
      </c>
    </row>
    <row r="134" spans="1:3" x14ac:dyDescent="0.25">
      <c r="A134" s="2" t="s">
        <v>94</v>
      </c>
      <c r="B134" s="22">
        <v>6508.3003426181313</v>
      </c>
      <c r="C134" s="22">
        <v>312.13399844723693</v>
      </c>
    </row>
    <row r="135" spans="1:3" x14ac:dyDescent="0.25">
      <c r="A135" s="2" t="s">
        <v>99</v>
      </c>
      <c r="B135" s="22">
        <v>6452.3948548956623</v>
      </c>
      <c r="C135" s="22">
        <v>748.55080743620454</v>
      </c>
    </row>
    <row r="136" spans="1:3" x14ac:dyDescent="0.25">
      <c r="A136" s="2" t="s">
        <v>89</v>
      </c>
      <c r="B136" s="22">
        <v>5696.6982532514721</v>
      </c>
      <c r="C136" s="22">
        <v>593.253144852677</v>
      </c>
    </row>
    <row r="137" spans="1:3" x14ac:dyDescent="0.25">
      <c r="A137" s="2" t="s">
        <v>91</v>
      </c>
      <c r="B137" s="22">
        <v>5676.3604814729506</v>
      </c>
      <c r="C137" s="22">
        <v>7899.8957985470715</v>
      </c>
    </row>
    <row r="138" spans="1:3" x14ac:dyDescent="0.25">
      <c r="A138" s="2" t="s">
        <v>97</v>
      </c>
      <c r="B138" s="22">
        <v>5358.6539611578592</v>
      </c>
      <c r="C138" s="22">
        <v>1437.3724835993719</v>
      </c>
    </row>
    <row r="139" spans="1:3" x14ac:dyDescent="0.25">
      <c r="A139" s="2" t="s">
        <v>101</v>
      </c>
      <c r="B139" s="22">
        <v>4807.26124632963</v>
      </c>
      <c r="C139" s="22">
        <v>5430.2910073255471</v>
      </c>
    </row>
    <row r="140" spans="1:3" x14ac:dyDescent="0.25">
      <c r="A140" s="2" t="s">
        <v>106</v>
      </c>
      <c r="B140" s="22">
        <v>4376.4661944007112</v>
      </c>
      <c r="C140" s="22">
        <v>205.84006480272561</v>
      </c>
    </row>
    <row r="141" spans="1:3" x14ac:dyDescent="0.25">
      <c r="A141" s="2" t="s">
        <v>98</v>
      </c>
      <c r="B141" s="22">
        <v>4322.1646180352018</v>
      </c>
      <c r="C141" s="22">
        <v>385.02141767203256</v>
      </c>
    </row>
    <row r="142" spans="1:3" x14ac:dyDescent="0.25">
      <c r="A142" s="2" t="s">
        <v>34</v>
      </c>
      <c r="B142" s="22">
        <v>4255.9300198925766</v>
      </c>
      <c r="C142" s="22">
        <v>4356.4182922213877</v>
      </c>
    </row>
    <row r="143" spans="1:3" x14ac:dyDescent="0.25">
      <c r="A143" s="2" t="s">
        <v>88</v>
      </c>
      <c r="B143" s="22">
        <v>4246.2345594798207</v>
      </c>
      <c r="C143" s="22">
        <v>2404.0770640111841</v>
      </c>
    </row>
    <row r="144" spans="1:3" x14ac:dyDescent="0.25">
      <c r="A144" s="2" t="s">
        <v>35</v>
      </c>
      <c r="B144" s="22">
        <v>4014.1932932187424</v>
      </c>
      <c r="C144" s="22">
        <v>476.3699765281375</v>
      </c>
    </row>
    <row r="145" spans="1:3" x14ac:dyDescent="0.25">
      <c r="A145" s="2" t="s">
        <v>100</v>
      </c>
      <c r="B145" s="22">
        <v>3925.3750743059995</v>
      </c>
      <c r="C145" s="22">
        <v>899.6360480358718</v>
      </c>
    </row>
    <row r="146" spans="1:3" x14ac:dyDescent="0.25">
      <c r="A146" s="2" t="s">
        <v>104</v>
      </c>
      <c r="B146" s="22">
        <v>2606.5040978925322</v>
      </c>
      <c r="C146" s="22">
        <v>4129.7411919465212</v>
      </c>
    </row>
    <row r="147" spans="1:3" x14ac:dyDescent="0.25">
      <c r="A147" s="2" t="s">
        <v>36</v>
      </c>
      <c r="B147" s="22">
        <v>2599.7924876703637</v>
      </c>
      <c r="C147" s="22">
        <v>1000.0948727584616</v>
      </c>
    </row>
    <row r="148" spans="1:3" x14ac:dyDescent="0.25">
      <c r="A148" s="2" t="s">
        <v>103</v>
      </c>
      <c r="B148" s="22">
        <v>2581.1683792955841</v>
      </c>
      <c r="C148" s="22">
        <v>6084.666234841935</v>
      </c>
    </row>
    <row r="149" spans="1:3" x14ac:dyDescent="0.25">
      <c r="A149" s="2" t="s">
        <v>95</v>
      </c>
      <c r="B149" s="22">
        <v>2124.0625849795929</v>
      </c>
      <c r="C149" s="22">
        <v>348.36903229426059</v>
      </c>
    </row>
    <row r="150" spans="1:3" x14ac:dyDescent="0.25">
      <c r="A150" s="2" t="s">
        <v>33</v>
      </c>
      <c r="B150" s="22">
        <v>1917.0316868780051</v>
      </c>
      <c r="C150" s="22">
        <v>844.75085109346162</v>
      </c>
    </row>
    <row r="151" spans="1:3" x14ac:dyDescent="0.25">
      <c r="A151" s="131" t="s">
        <v>107</v>
      </c>
      <c r="B151" s="23">
        <v>1821.4487623823218</v>
      </c>
      <c r="C151" s="23">
        <v>5286.8274217732223</v>
      </c>
    </row>
    <row r="154" spans="1:3" x14ac:dyDescent="0.25">
      <c r="A154" s="1" t="s">
        <v>917</v>
      </c>
    </row>
    <row r="156" spans="1:3" x14ac:dyDescent="0.25">
      <c r="A156" s="6" t="s">
        <v>291</v>
      </c>
    </row>
    <row r="157" spans="1:3" x14ac:dyDescent="0.25">
      <c r="A157" s="11" t="s">
        <v>292</v>
      </c>
    </row>
    <row r="158" spans="1:3" x14ac:dyDescent="0.25">
      <c r="A158" s="11" t="s">
        <v>293</v>
      </c>
    </row>
    <row r="159" spans="1:3" x14ac:dyDescent="0.25">
      <c r="A159" s="92" t="s">
        <v>364</v>
      </c>
    </row>
    <row r="161" spans="1:10" x14ac:dyDescent="0.25">
      <c r="A161" s="8"/>
      <c r="B161" s="3">
        <v>2010</v>
      </c>
      <c r="C161" s="3">
        <v>2011</v>
      </c>
      <c r="D161" s="3">
        <v>2012</v>
      </c>
      <c r="E161" s="3">
        <v>2013</v>
      </c>
      <c r="F161" s="3">
        <v>2014</v>
      </c>
      <c r="G161" s="3">
        <v>2015</v>
      </c>
      <c r="H161" s="3" t="s">
        <v>232</v>
      </c>
      <c r="I161" s="3" t="s">
        <v>233</v>
      </c>
      <c r="J161" s="3" t="s">
        <v>234</v>
      </c>
    </row>
    <row r="162" spans="1:10" x14ac:dyDescent="0.25">
      <c r="A162" s="2" t="s">
        <v>279</v>
      </c>
      <c r="B162" s="32">
        <v>76163926.289999992</v>
      </c>
      <c r="C162" s="32">
        <v>57135996.850000009</v>
      </c>
      <c r="D162" s="32">
        <v>42027398.649999999</v>
      </c>
      <c r="E162" s="32">
        <v>22293138.099999998</v>
      </c>
      <c r="F162" s="32">
        <v>36929662.709999993</v>
      </c>
      <c r="G162" s="32">
        <v>22330885.879999999</v>
      </c>
      <c r="H162" s="32">
        <v>30611991</v>
      </c>
      <c r="I162" s="32">
        <v>29940167</v>
      </c>
      <c r="J162" s="32">
        <v>25462503</v>
      </c>
    </row>
    <row r="163" spans="1:10" x14ac:dyDescent="0.25">
      <c r="A163" s="2" t="s">
        <v>280</v>
      </c>
      <c r="B163" s="32">
        <v>81814372.400000006</v>
      </c>
      <c r="C163" s="32">
        <v>89409147.099999994</v>
      </c>
      <c r="D163" s="32">
        <v>84881598.069999993</v>
      </c>
      <c r="E163" s="32">
        <v>89028502.590000018</v>
      </c>
      <c r="F163" s="32">
        <v>77792543.360000014</v>
      </c>
      <c r="G163" s="32">
        <v>95197617.499999985</v>
      </c>
      <c r="H163" s="32">
        <v>87033333</v>
      </c>
      <c r="I163" s="32">
        <v>125916839</v>
      </c>
      <c r="J163" s="32">
        <v>141133333</v>
      </c>
    </row>
    <row r="164" spans="1:10" x14ac:dyDescent="0.25">
      <c r="A164" s="2" t="s">
        <v>281</v>
      </c>
      <c r="B164" s="32">
        <v>14444072.780000001</v>
      </c>
      <c r="C164" s="32">
        <v>15787887.149999995</v>
      </c>
      <c r="D164" s="32">
        <v>15006291.060000001</v>
      </c>
      <c r="E164" s="32">
        <v>15726122.08</v>
      </c>
      <c r="F164" s="32">
        <v>13735000.4</v>
      </c>
      <c r="G164" s="32">
        <v>16785037.630000003</v>
      </c>
      <c r="H164" s="32">
        <v>14901178</v>
      </c>
      <c r="I164" s="32">
        <v>23368627</v>
      </c>
      <c r="J164" s="32">
        <v>26916637</v>
      </c>
    </row>
    <row r="165" spans="1:10" x14ac:dyDescent="0.25">
      <c r="A165" s="2" t="s">
        <v>282</v>
      </c>
      <c r="B165" s="32"/>
      <c r="C165" s="32">
        <v>5640.78</v>
      </c>
      <c r="D165" s="32">
        <v>109501.77</v>
      </c>
      <c r="E165" s="32">
        <v>0</v>
      </c>
      <c r="F165" s="32">
        <v>4642.8100000000004</v>
      </c>
      <c r="G165" s="32">
        <v>56784.58</v>
      </c>
      <c r="H165" s="32"/>
      <c r="I165" s="32"/>
      <c r="J165" s="32"/>
    </row>
    <row r="166" spans="1:10" x14ac:dyDescent="0.25">
      <c r="A166" s="49" t="s">
        <v>283</v>
      </c>
      <c r="B166" s="65">
        <v>172422371.47</v>
      </c>
      <c r="C166" s="65">
        <v>162338671.88</v>
      </c>
      <c r="D166" s="65">
        <v>142024789.55000001</v>
      </c>
      <c r="E166" s="65">
        <v>127047762.77000001</v>
      </c>
      <c r="F166" s="65">
        <v>128461849.28000002</v>
      </c>
      <c r="G166" s="65">
        <v>134370325.59</v>
      </c>
      <c r="H166" s="65">
        <v>132546502</v>
      </c>
      <c r="I166" s="65">
        <v>179225633</v>
      </c>
      <c r="J166" s="65">
        <v>193512473</v>
      </c>
    </row>
    <row r="167" spans="1:10" x14ac:dyDescent="0.25">
      <c r="A167" s="2" t="s">
        <v>284</v>
      </c>
      <c r="B167" s="10">
        <v>0.49937499999999996</v>
      </c>
      <c r="C167" s="10">
        <v>0.45200000000000001</v>
      </c>
      <c r="D167" s="10">
        <v>0.44533333333333341</v>
      </c>
      <c r="E167" s="10">
        <v>0.45737500000000003</v>
      </c>
      <c r="F167" s="10"/>
      <c r="G167" s="10"/>
      <c r="H167" s="10"/>
      <c r="I167" s="10"/>
      <c r="J167" s="10"/>
    </row>
    <row r="168" spans="1:10" x14ac:dyDescent="0.25">
      <c r="A168" s="131" t="s">
        <v>285</v>
      </c>
      <c r="B168" s="64">
        <v>0.25586835463358865</v>
      </c>
      <c r="C168" s="64">
        <v>0.23045225607421413</v>
      </c>
      <c r="D168" s="64">
        <v>0.19611265350265172</v>
      </c>
      <c r="E168" s="64">
        <v>0.17206963005177162</v>
      </c>
      <c r="F168" s="64">
        <v>0.17001200678285999</v>
      </c>
      <c r="G168" s="64">
        <v>0.17211339350340824</v>
      </c>
      <c r="H168" s="64">
        <v>0.164806142352386</v>
      </c>
      <c r="I168" s="64">
        <v>0.21239239345708943</v>
      </c>
      <c r="J168" s="64">
        <v>0.21647486746002409</v>
      </c>
    </row>
    <row r="171" spans="1:10" x14ac:dyDescent="0.25">
      <c r="A171" s="1" t="s">
        <v>918</v>
      </c>
    </row>
    <row r="173" spans="1:10" x14ac:dyDescent="0.25">
      <c r="A173" s="6" t="s">
        <v>294</v>
      </c>
    </row>
    <row r="174" spans="1:10" x14ac:dyDescent="0.25">
      <c r="A174" s="11" t="s">
        <v>206</v>
      </c>
    </row>
    <row r="176" spans="1:10" ht="49.5" x14ac:dyDescent="0.25">
      <c r="A176" s="73" t="s">
        <v>289</v>
      </c>
      <c r="B176" s="73" t="s">
        <v>286</v>
      </c>
      <c r="C176" s="73" t="s">
        <v>287</v>
      </c>
      <c r="D176" s="73" t="s">
        <v>288</v>
      </c>
    </row>
    <row r="177" spans="1:4" x14ac:dyDescent="0.25">
      <c r="A177" s="2" t="s">
        <v>144</v>
      </c>
      <c r="B177" s="32">
        <v>4559555.93</v>
      </c>
      <c r="C177" s="32">
        <v>218.65751972185589</v>
      </c>
      <c r="D177" s="32">
        <v>1147.0580955974842</v>
      </c>
    </row>
    <row r="178" spans="1:4" x14ac:dyDescent="0.25">
      <c r="A178" s="2" t="s">
        <v>120</v>
      </c>
      <c r="B178" s="32">
        <v>8822105.4900000021</v>
      </c>
      <c r="C178" s="32">
        <v>365.60735557397442</v>
      </c>
      <c r="D178" s="32">
        <v>1176.7514325730294</v>
      </c>
    </row>
    <row r="179" spans="1:4" x14ac:dyDescent="0.25">
      <c r="A179" s="2" t="s">
        <v>133</v>
      </c>
      <c r="B179" s="32">
        <v>12165671.120000001</v>
      </c>
      <c r="C179" s="32">
        <v>420.94534021510344</v>
      </c>
      <c r="D179" s="32">
        <v>1151.3979859928072</v>
      </c>
    </row>
    <row r="180" spans="1:4" x14ac:dyDescent="0.25">
      <c r="A180" s="2" t="s">
        <v>139</v>
      </c>
      <c r="B180" s="32">
        <v>13734112.040000003</v>
      </c>
      <c r="C180" s="32">
        <v>329.614074362959</v>
      </c>
      <c r="D180" s="32">
        <v>1217.7790423834015</v>
      </c>
    </row>
    <row r="181" spans="1:4" x14ac:dyDescent="0.25">
      <c r="A181" s="2" t="s">
        <v>143</v>
      </c>
      <c r="B181" s="32">
        <v>15835085.719999997</v>
      </c>
      <c r="C181" s="32">
        <v>430.07919063526975</v>
      </c>
      <c r="D181" s="32">
        <v>1238.1801329267337</v>
      </c>
    </row>
    <row r="182" spans="1:4" x14ac:dyDescent="0.25">
      <c r="A182" s="2" t="s">
        <v>132</v>
      </c>
      <c r="B182" s="32">
        <v>21832363.379999995</v>
      </c>
      <c r="C182" s="32">
        <v>361.01966481555479</v>
      </c>
      <c r="D182" s="32">
        <v>957.81185311924173</v>
      </c>
    </row>
    <row r="183" spans="1:4" x14ac:dyDescent="0.25">
      <c r="A183" s="2" t="s">
        <v>158</v>
      </c>
      <c r="B183" s="32">
        <v>29765143.870000001</v>
      </c>
      <c r="C183" s="32">
        <v>394.96965858588766</v>
      </c>
      <c r="D183" s="32">
        <v>1118.1076544833027</v>
      </c>
    </row>
    <row r="184" spans="1:4" x14ac:dyDescent="0.25">
      <c r="A184" s="2" t="s">
        <v>159</v>
      </c>
      <c r="B184" s="32">
        <v>21848679.669999998</v>
      </c>
      <c r="C184" s="32">
        <v>329.15750427792517</v>
      </c>
      <c r="D184" s="32">
        <v>913.97948839154981</v>
      </c>
    </row>
    <row r="185" spans="1:4" x14ac:dyDescent="0.25">
      <c r="A185" s="49" t="s">
        <v>529</v>
      </c>
      <c r="B185" s="65">
        <v>128562717.22000001</v>
      </c>
      <c r="C185" s="65">
        <v>356.25628852356624</v>
      </c>
      <c r="D185" s="65">
        <v>1115.1332106834438</v>
      </c>
    </row>
    <row r="186" spans="1:4" x14ac:dyDescent="0.25">
      <c r="A186" s="131" t="s">
        <v>260</v>
      </c>
      <c r="B186" s="33">
        <v>6471017.1999999993</v>
      </c>
      <c r="C186" s="131"/>
      <c r="D186" s="131"/>
    </row>
  </sheetData>
  <hyperlinks>
    <hyperlink ref="A158" r:id="rId1"/>
    <hyperlink ref="A157" r:id="rId2"/>
    <hyperlink ref="A174" r:id="rId3"/>
    <hyperlink ref="A119" r:id="rId4"/>
    <hyperlink ref="A82" r:id="rId5"/>
    <hyperlink ref="A43" r:id="rId6"/>
    <hyperlink ref="A4" r:id="rId7"/>
  </hyperlinks>
  <pageMargins left="0.7" right="0.7" top="0.75" bottom="0.75" header="0.3" footer="0.3"/>
  <pageSetup paperSize="9" orientation="portrait"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21.85546875" customWidth="1"/>
    <col min="2" max="2" width="11.42578125" bestFit="1" customWidth="1"/>
    <col min="3" max="3" width="12.140625" bestFit="1" customWidth="1"/>
    <col min="4" max="4" width="16.140625" bestFit="1" customWidth="1"/>
    <col min="5" max="5" width="15.5703125" bestFit="1" customWidth="1"/>
    <col min="6" max="6" width="14" bestFit="1" customWidth="1"/>
  </cols>
  <sheetData>
    <row r="1" spans="1:6" ht="16.5" x14ac:dyDescent="0.25">
      <c r="A1" s="1" t="s">
        <v>225</v>
      </c>
    </row>
    <row r="3" spans="1:6" ht="16.5" x14ac:dyDescent="0.3">
      <c r="A3" s="59" t="s">
        <v>290</v>
      </c>
    </row>
    <row r="5" spans="1:6" ht="16.5" x14ac:dyDescent="0.25">
      <c r="A5" s="8"/>
      <c r="B5" s="3" t="s">
        <v>268</v>
      </c>
      <c r="C5" s="3" t="s">
        <v>269</v>
      </c>
      <c r="D5" s="3" t="s">
        <v>270</v>
      </c>
      <c r="E5" s="3" t="s">
        <v>271</v>
      </c>
      <c r="F5" s="3" t="s">
        <v>272</v>
      </c>
    </row>
    <row r="6" spans="1:6" ht="16.5" x14ac:dyDescent="0.25">
      <c r="A6" s="2" t="s">
        <v>273</v>
      </c>
      <c r="B6" s="10">
        <v>697.83529999999996</v>
      </c>
      <c r="C6" s="10">
        <v>544.30240000000003</v>
      </c>
      <c r="D6" s="10">
        <v>48.938229999999997</v>
      </c>
      <c r="E6" s="10">
        <v>89.494560000000007</v>
      </c>
      <c r="F6" s="10">
        <v>15.100160000000001</v>
      </c>
    </row>
    <row r="7" spans="1:6" ht="16.5" x14ac:dyDescent="0.25">
      <c r="A7" s="2" t="s">
        <v>274</v>
      </c>
      <c r="B7" s="10">
        <v>698.27710000000002</v>
      </c>
      <c r="C7" s="10">
        <v>543.9742</v>
      </c>
      <c r="D7" s="10">
        <v>48.725920000000002</v>
      </c>
      <c r="E7" s="10">
        <v>90.205529999999996</v>
      </c>
      <c r="F7" s="10">
        <v>15.371510000000001</v>
      </c>
    </row>
    <row r="8" spans="1:6" ht="16.5" x14ac:dyDescent="0.25">
      <c r="A8" s="2" t="s">
        <v>275</v>
      </c>
      <c r="B8" s="10">
        <v>696.72850000000005</v>
      </c>
      <c r="C8" s="10">
        <v>543.83820000000003</v>
      </c>
      <c r="D8" s="10">
        <v>48.615949999999998</v>
      </c>
      <c r="E8" s="10">
        <v>89.095389999999995</v>
      </c>
      <c r="F8" s="10">
        <v>15.17911</v>
      </c>
    </row>
    <row r="9" spans="1:6" ht="16.5" x14ac:dyDescent="0.25">
      <c r="A9" s="2" t="s">
        <v>276</v>
      </c>
      <c r="B9" s="10">
        <v>698.10090000000002</v>
      </c>
      <c r="C9" s="10">
        <v>543.99879999999996</v>
      </c>
      <c r="D9" s="10">
        <v>48.841740000000001</v>
      </c>
      <c r="E9" s="10">
        <v>89.437489999999997</v>
      </c>
      <c r="F9" s="10">
        <v>15.822950000000001</v>
      </c>
    </row>
    <row r="10" spans="1:6" ht="16.5" x14ac:dyDescent="0.25">
      <c r="A10" s="2" t="s">
        <v>277</v>
      </c>
      <c r="B10" s="10">
        <v>693.57349999999997</v>
      </c>
      <c r="C10" s="10">
        <v>541.23739999999998</v>
      </c>
      <c r="D10" s="10">
        <v>47.141689999999997</v>
      </c>
      <c r="E10" s="10">
        <v>90.905540000000002</v>
      </c>
      <c r="F10" s="10">
        <v>14.2889</v>
      </c>
    </row>
    <row r="11" spans="1:6" ht="16.5" x14ac:dyDescent="0.25">
      <c r="A11" s="5" t="s">
        <v>278</v>
      </c>
      <c r="B11" s="64">
        <v>697.62</v>
      </c>
      <c r="C11" s="64">
        <v>543.94470000000001</v>
      </c>
      <c r="D11" s="64">
        <v>48.716479999999997</v>
      </c>
      <c r="E11" s="64">
        <v>89.68947</v>
      </c>
      <c r="F11" s="64">
        <v>15.26947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3"/>
  <sheetViews>
    <sheetView topLeftCell="A91" workbookViewId="0">
      <selection activeCell="D111" sqref="D111"/>
    </sheetView>
  </sheetViews>
  <sheetFormatPr defaultRowHeight="16.5" x14ac:dyDescent="0.25"/>
  <cols>
    <col min="1" max="1" width="19.28515625" style="70" customWidth="1"/>
    <col min="2" max="3" width="24.28515625" style="70" customWidth="1"/>
    <col min="4" max="16384" width="9.140625" style="70"/>
  </cols>
  <sheetData>
    <row r="1" spans="1:2" x14ac:dyDescent="0.25">
      <c r="A1" s="75" t="s">
        <v>299</v>
      </c>
    </row>
    <row r="3" spans="1:2" x14ac:dyDescent="0.25">
      <c r="A3" s="78" t="s">
        <v>300</v>
      </c>
    </row>
    <row r="5" spans="1:2" x14ac:dyDescent="0.25">
      <c r="A5" s="82" t="s">
        <v>347</v>
      </c>
      <c r="B5" s="82" t="s">
        <v>348</v>
      </c>
    </row>
    <row r="6" spans="1:2" x14ac:dyDescent="0.25">
      <c r="A6" s="79" t="s">
        <v>301</v>
      </c>
      <c r="B6" s="80">
        <v>97.77734375</v>
      </c>
    </row>
    <row r="7" spans="1:2" x14ac:dyDescent="0.25">
      <c r="A7" s="79" t="s">
        <v>302</v>
      </c>
      <c r="B7" s="80">
        <v>88.526344299316406</v>
      </c>
    </row>
    <row r="8" spans="1:2" x14ac:dyDescent="0.25">
      <c r="A8" s="79" t="s">
        <v>303</v>
      </c>
      <c r="B8" s="80">
        <v>82.682785034179688</v>
      </c>
    </row>
    <row r="9" spans="1:2" x14ac:dyDescent="0.25">
      <c r="A9" s="79" t="s">
        <v>304</v>
      </c>
      <c r="B9" s="80">
        <v>82.102088928222656</v>
      </c>
    </row>
    <row r="10" spans="1:2" x14ac:dyDescent="0.25">
      <c r="A10" s="79" t="s">
        <v>305</v>
      </c>
      <c r="B10" s="80">
        <v>80.270828247070313</v>
      </c>
    </row>
    <row r="11" spans="1:2" x14ac:dyDescent="0.25">
      <c r="A11" s="79" t="s">
        <v>306</v>
      </c>
      <c r="B11" s="80">
        <v>79.308273315429688</v>
      </c>
    </row>
    <row r="12" spans="1:2" x14ac:dyDescent="0.25">
      <c r="A12" s="79" t="s">
        <v>307</v>
      </c>
      <c r="B12" s="80">
        <v>78.363418579101563</v>
      </c>
    </row>
    <row r="13" spans="1:2" x14ac:dyDescent="0.25">
      <c r="A13" s="79" t="s">
        <v>308</v>
      </c>
      <c r="B13" s="80">
        <v>77.363113403320312</v>
      </c>
    </row>
    <row r="14" spans="1:2" x14ac:dyDescent="0.25">
      <c r="A14" s="79" t="s">
        <v>309</v>
      </c>
      <c r="B14" s="80">
        <v>75.780403137207031</v>
      </c>
    </row>
    <row r="15" spans="1:2" x14ac:dyDescent="0.25">
      <c r="A15" s="79" t="s">
        <v>310</v>
      </c>
      <c r="B15" s="80">
        <v>74.638031005859375</v>
      </c>
    </row>
    <row r="16" spans="1:2" x14ac:dyDescent="0.25">
      <c r="A16" s="79" t="s">
        <v>311</v>
      </c>
      <c r="B16" s="80">
        <v>74.211494445800781</v>
      </c>
    </row>
    <row r="17" spans="1:2" x14ac:dyDescent="0.25">
      <c r="A17" s="79" t="s">
        <v>312</v>
      </c>
      <c r="B17" s="80">
        <v>68.239341735839844</v>
      </c>
    </row>
    <row r="18" spans="1:2" x14ac:dyDescent="0.25">
      <c r="A18" s="79" t="s">
        <v>313</v>
      </c>
      <c r="B18" s="80">
        <v>66.715858459472656</v>
      </c>
    </row>
    <row r="19" spans="1:2" x14ac:dyDescent="0.25">
      <c r="A19" s="79" t="s">
        <v>314</v>
      </c>
      <c r="B19" s="80">
        <v>63.559539794921875</v>
      </c>
    </row>
    <row r="20" spans="1:2" x14ac:dyDescent="0.25">
      <c r="A20" s="79" t="s">
        <v>315</v>
      </c>
      <c r="B20" s="80">
        <v>61.348899841308594</v>
      </c>
    </row>
    <row r="21" spans="1:2" x14ac:dyDescent="0.25">
      <c r="A21" s="79" t="s">
        <v>316</v>
      </c>
      <c r="B21" s="80">
        <v>59.948451995849609</v>
      </c>
    </row>
    <row r="22" spans="1:2" x14ac:dyDescent="0.25">
      <c r="A22" s="79" t="s">
        <v>317</v>
      </c>
      <c r="B22" s="80">
        <v>58.281330108642578</v>
      </c>
    </row>
    <row r="23" spans="1:2" x14ac:dyDescent="0.25">
      <c r="A23" s="79" t="s">
        <v>318</v>
      </c>
      <c r="B23" s="80">
        <v>57.881885528564453</v>
      </c>
    </row>
    <row r="24" spans="1:2" x14ac:dyDescent="0.25">
      <c r="A24" s="79" t="s">
        <v>319</v>
      </c>
      <c r="B24" s="80">
        <v>57.811756134033203</v>
      </c>
    </row>
    <row r="25" spans="1:2" x14ac:dyDescent="0.25">
      <c r="A25" s="79" t="s">
        <v>320</v>
      </c>
      <c r="B25" s="80">
        <v>54.900352478027344</v>
      </c>
    </row>
    <row r="26" spans="1:2" x14ac:dyDescent="0.25">
      <c r="A26" s="79" t="s">
        <v>321</v>
      </c>
      <c r="B26" s="80">
        <v>52.324031829833984</v>
      </c>
    </row>
    <row r="27" spans="1:2" x14ac:dyDescent="0.25">
      <c r="A27" s="79" t="s">
        <v>322</v>
      </c>
      <c r="B27" s="80">
        <v>51.027076721191406</v>
      </c>
    </row>
    <row r="28" spans="1:2" x14ac:dyDescent="0.25">
      <c r="A28" s="79" t="s">
        <v>323</v>
      </c>
      <c r="B28" s="80">
        <v>50.939224243164063</v>
      </c>
    </row>
    <row r="29" spans="1:2" x14ac:dyDescent="0.25">
      <c r="A29" s="79" t="s">
        <v>324</v>
      </c>
      <c r="B29" s="80">
        <v>50.023590087890625</v>
      </c>
    </row>
    <row r="30" spans="1:2" x14ac:dyDescent="0.25">
      <c r="A30" s="79" t="s">
        <v>325</v>
      </c>
      <c r="B30" s="80">
        <v>50.00787353515625</v>
      </c>
    </row>
    <row r="31" spans="1:2" x14ac:dyDescent="0.25">
      <c r="A31" s="79" t="s">
        <v>326</v>
      </c>
      <c r="B31" s="80">
        <v>49.611629486083984</v>
      </c>
    </row>
    <row r="32" spans="1:2" x14ac:dyDescent="0.25">
      <c r="A32" s="79" t="s">
        <v>327</v>
      </c>
      <c r="B32" s="80">
        <v>48.907955169677734</v>
      </c>
    </row>
    <row r="33" spans="1:2" x14ac:dyDescent="0.25">
      <c r="A33" s="79" t="s">
        <v>328</v>
      </c>
      <c r="B33" s="80">
        <v>45.513580322265625</v>
      </c>
    </row>
    <row r="34" spans="1:2" x14ac:dyDescent="0.25">
      <c r="A34" s="79" t="s">
        <v>329</v>
      </c>
      <c r="B34" s="80">
        <v>44.022300720214844</v>
      </c>
    </row>
    <row r="35" spans="1:2" x14ac:dyDescent="0.25">
      <c r="A35" s="79" t="s">
        <v>330</v>
      </c>
      <c r="B35" s="80">
        <v>43.287540435791016</v>
      </c>
    </row>
    <row r="36" spans="1:2" x14ac:dyDescent="0.25">
      <c r="A36" s="79" t="s">
        <v>331</v>
      </c>
      <c r="B36" s="80">
        <v>42.972709655761719</v>
      </c>
    </row>
    <row r="37" spans="1:2" x14ac:dyDescent="0.25">
      <c r="A37" s="79" t="s">
        <v>332</v>
      </c>
      <c r="B37" s="80">
        <v>42.896636962890625</v>
      </c>
    </row>
    <row r="38" spans="1:2" x14ac:dyDescent="0.25">
      <c r="A38" s="79" t="s">
        <v>333</v>
      </c>
      <c r="B38" s="80">
        <v>42.622344970703125</v>
      </c>
    </row>
    <row r="39" spans="1:2" x14ac:dyDescent="0.25">
      <c r="A39" s="79" t="s">
        <v>334</v>
      </c>
      <c r="B39" s="80">
        <v>42.615318298339844</v>
      </c>
    </row>
    <row r="40" spans="1:2" x14ac:dyDescent="0.25">
      <c r="A40" s="79" t="s">
        <v>335</v>
      </c>
      <c r="B40" s="80">
        <v>41.348224639892578</v>
      </c>
    </row>
    <row r="41" spans="1:2" x14ac:dyDescent="0.25">
      <c r="A41" s="79" t="s">
        <v>336</v>
      </c>
      <c r="B41" s="80">
        <v>39.350921630859375</v>
      </c>
    </row>
    <row r="42" spans="1:2" x14ac:dyDescent="0.25">
      <c r="A42" s="79" t="s">
        <v>337</v>
      </c>
      <c r="B42" s="80">
        <v>38.934005737304688</v>
      </c>
    </row>
    <row r="43" spans="1:2" x14ac:dyDescent="0.25">
      <c r="A43" s="79" t="s">
        <v>338</v>
      </c>
      <c r="B43" s="80">
        <v>38.732101440429687</v>
      </c>
    </row>
    <row r="44" spans="1:2" x14ac:dyDescent="0.25">
      <c r="A44" s="79" t="s">
        <v>339</v>
      </c>
      <c r="B44" s="80">
        <v>36.347400665283203</v>
      </c>
    </row>
    <row r="45" spans="1:2" x14ac:dyDescent="0.25">
      <c r="A45" s="79" t="s">
        <v>340</v>
      </c>
      <c r="B45" s="80">
        <v>34.844451904296875</v>
      </c>
    </row>
    <row r="46" spans="1:2" x14ac:dyDescent="0.25">
      <c r="A46" s="79" t="s">
        <v>341</v>
      </c>
      <c r="B46" s="80">
        <v>31.944961547851563</v>
      </c>
    </row>
    <row r="47" spans="1:2" x14ac:dyDescent="0.25">
      <c r="A47" s="79" t="s">
        <v>342</v>
      </c>
      <c r="B47" s="80">
        <v>31.837255477905273</v>
      </c>
    </row>
    <row r="48" spans="1:2" x14ac:dyDescent="0.25">
      <c r="A48" s="79" t="s">
        <v>343</v>
      </c>
      <c r="B48" s="80">
        <v>25.344696044921875</v>
      </c>
    </row>
    <row r="49" spans="1:3" x14ac:dyDescent="0.25">
      <c r="A49" s="79" t="s">
        <v>344</v>
      </c>
      <c r="B49" s="80">
        <v>24.235794067382813</v>
      </c>
    </row>
    <row r="50" spans="1:3" x14ac:dyDescent="0.25">
      <c r="A50" s="79" t="s">
        <v>345</v>
      </c>
      <c r="B50" s="80">
        <v>21.26426887512207</v>
      </c>
    </row>
    <row r="51" spans="1:3" x14ac:dyDescent="0.25">
      <c r="A51" s="81" t="s">
        <v>346</v>
      </c>
      <c r="B51" s="83">
        <v>15.618148803710938</v>
      </c>
    </row>
    <row r="54" spans="1:3" x14ac:dyDescent="0.25">
      <c r="A54" s="75" t="s">
        <v>349</v>
      </c>
    </row>
    <row r="56" spans="1:3" x14ac:dyDescent="0.25">
      <c r="A56" s="78" t="s">
        <v>300</v>
      </c>
    </row>
    <row r="58" spans="1:3" ht="33" x14ac:dyDescent="0.25">
      <c r="A58" s="73" t="s">
        <v>347</v>
      </c>
      <c r="B58" s="73" t="s">
        <v>350</v>
      </c>
      <c r="C58" s="73" t="s">
        <v>351</v>
      </c>
    </row>
    <row r="59" spans="1:3" x14ac:dyDescent="0.25">
      <c r="A59" s="70" t="s">
        <v>301</v>
      </c>
      <c r="B59" s="84">
        <v>432.52284263959388</v>
      </c>
      <c r="C59" s="84">
        <v>179.98943810730884</v>
      </c>
    </row>
    <row r="60" spans="1:3" x14ac:dyDescent="0.25">
      <c r="A60" s="70" t="s">
        <v>305</v>
      </c>
      <c r="B60" s="84">
        <v>223.75111773472429</v>
      </c>
      <c r="C60" s="84">
        <v>122.42090671885191</v>
      </c>
    </row>
    <row r="61" spans="1:3" x14ac:dyDescent="0.25">
      <c r="A61" s="70" t="s">
        <v>306</v>
      </c>
      <c r="B61" s="84">
        <v>163.48601398601397</v>
      </c>
      <c r="C61" s="84">
        <v>137.52058823529413</v>
      </c>
    </row>
    <row r="62" spans="1:3" x14ac:dyDescent="0.25">
      <c r="A62" s="70" t="s">
        <v>313</v>
      </c>
      <c r="B62" s="84">
        <v>118.83606557377051</v>
      </c>
      <c r="C62" s="84">
        <v>165.13468876359701</v>
      </c>
    </row>
    <row r="63" spans="1:3" x14ac:dyDescent="0.25">
      <c r="A63" s="70" t="s">
        <v>307</v>
      </c>
      <c r="B63" s="84">
        <v>132.26357354392891</v>
      </c>
      <c r="C63" s="84">
        <v>133.87589928057557</v>
      </c>
    </row>
    <row r="64" spans="1:3" x14ac:dyDescent="0.25">
      <c r="A64" s="70" t="s">
        <v>319</v>
      </c>
      <c r="B64" s="84">
        <v>94.938399999999987</v>
      </c>
      <c r="C64" s="84">
        <v>160.02292340884571</v>
      </c>
    </row>
    <row r="65" spans="1:3" x14ac:dyDescent="0.25">
      <c r="A65" s="70" t="s">
        <v>304</v>
      </c>
      <c r="B65" s="84">
        <v>90.136002886002885</v>
      </c>
      <c r="C65" s="84">
        <v>163.95</v>
      </c>
    </row>
    <row r="66" spans="1:3" x14ac:dyDescent="0.25">
      <c r="A66" s="70" t="s">
        <v>308</v>
      </c>
      <c r="B66" s="84">
        <v>88.36811352253757</v>
      </c>
      <c r="C66" s="84">
        <v>154.7733918128655</v>
      </c>
    </row>
    <row r="67" spans="1:3" x14ac:dyDescent="0.25">
      <c r="A67" s="70" t="s">
        <v>303</v>
      </c>
      <c r="B67" s="84">
        <v>82.34619395203336</v>
      </c>
      <c r="C67" s="84">
        <v>160.50813008130081</v>
      </c>
    </row>
    <row r="68" spans="1:3" x14ac:dyDescent="0.25">
      <c r="A68" s="70" t="s">
        <v>346</v>
      </c>
      <c r="B68" s="84">
        <v>13.715795463783435</v>
      </c>
      <c r="C68" s="84">
        <v>220.37356321839079</v>
      </c>
    </row>
    <row r="69" spans="1:3" x14ac:dyDescent="0.25">
      <c r="A69" s="70" t="s">
        <v>302</v>
      </c>
      <c r="B69" s="84">
        <v>70.996275605214151</v>
      </c>
      <c r="C69" s="84">
        <v>158.85416666666666</v>
      </c>
    </row>
    <row r="70" spans="1:3" x14ac:dyDescent="0.25">
      <c r="A70" s="70" t="s">
        <v>320</v>
      </c>
      <c r="B70" s="84">
        <v>96.781183932346721</v>
      </c>
      <c r="C70" s="84">
        <v>125.07513661202185</v>
      </c>
    </row>
    <row r="71" spans="1:3" x14ac:dyDescent="0.25">
      <c r="A71" s="70" t="s">
        <v>310</v>
      </c>
      <c r="B71" s="84">
        <v>114.16301886792452</v>
      </c>
      <c r="C71" s="84">
        <v>102.31737012987014</v>
      </c>
    </row>
    <row r="72" spans="1:3" x14ac:dyDescent="0.25">
      <c r="A72" s="70" t="s">
        <v>335</v>
      </c>
      <c r="B72" s="84">
        <v>59.56369426751592</v>
      </c>
      <c r="C72" s="84">
        <v>154.3151815181518</v>
      </c>
    </row>
    <row r="73" spans="1:3" x14ac:dyDescent="0.25">
      <c r="A73" s="70" t="s">
        <v>330</v>
      </c>
      <c r="B73" s="84">
        <v>59.070068545316069</v>
      </c>
      <c r="C73" s="84">
        <v>153.88690476190476</v>
      </c>
    </row>
    <row r="74" spans="1:3" x14ac:dyDescent="0.25">
      <c r="A74" s="70" t="s">
        <v>340</v>
      </c>
      <c r="B74" s="84">
        <v>46.656265236470013</v>
      </c>
      <c r="C74" s="84">
        <v>162.74149659863946</v>
      </c>
    </row>
    <row r="75" spans="1:3" x14ac:dyDescent="0.25">
      <c r="A75" s="70" t="s">
        <v>315</v>
      </c>
      <c r="B75" s="84">
        <v>80.65249537892791</v>
      </c>
      <c r="C75" s="84">
        <v>123.25706214689266</v>
      </c>
    </row>
    <row r="76" spans="1:3" x14ac:dyDescent="0.25">
      <c r="A76" s="70" t="s">
        <v>317</v>
      </c>
      <c r="B76" s="84">
        <v>69.353391684901538</v>
      </c>
      <c r="C76" s="84">
        <v>134.41263782866838</v>
      </c>
    </row>
    <row r="77" spans="1:3" x14ac:dyDescent="0.25">
      <c r="A77" s="70" t="s">
        <v>323</v>
      </c>
      <c r="B77" s="84">
        <v>66.005033557046985</v>
      </c>
      <c r="C77" s="84">
        <v>137.74159663865544</v>
      </c>
    </row>
    <row r="78" spans="1:3" x14ac:dyDescent="0.25">
      <c r="A78" s="70" t="s">
        <v>336</v>
      </c>
      <c r="B78" s="84">
        <v>45.630434782608695</v>
      </c>
      <c r="C78" s="84">
        <v>156.50438596491225</v>
      </c>
    </row>
    <row r="79" spans="1:3" x14ac:dyDescent="0.25">
      <c r="A79" s="70" t="s">
        <v>316</v>
      </c>
      <c r="B79" s="84">
        <v>61.213207547169816</v>
      </c>
      <c r="C79" s="84">
        <v>140.08203799654578</v>
      </c>
    </row>
    <row r="80" spans="1:3" x14ac:dyDescent="0.25">
      <c r="A80" s="70" t="s">
        <v>344</v>
      </c>
      <c r="B80" s="84">
        <v>20.621631205673758</v>
      </c>
      <c r="C80" s="84">
        <v>170.03801169590642</v>
      </c>
    </row>
    <row r="81" spans="1:3" x14ac:dyDescent="0.25">
      <c r="A81" s="70" t="s">
        <v>324</v>
      </c>
      <c r="B81" s="84">
        <v>30.654608523290385</v>
      </c>
      <c r="C81" s="84">
        <v>158.61794871794871</v>
      </c>
    </row>
    <row r="82" spans="1:3" x14ac:dyDescent="0.25">
      <c r="A82" s="70" t="s">
        <v>314</v>
      </c>
      <c r="B82" s="84">
        <v>40.437482672581098</v>
      </c>
      <c r="C82" s="84">
        <v>145.88134101456234</v>
      </c>
    </row>
    <row r="83" spans="1:3" x14ac:dyDescent="0.25">
      <c r="A83" s="70" t="s">
        <v>327</v>
      </c>
      <c r="B83" s="84">
        <v>45.293804453049368</v>
      </c>
      <c r="C83" s="84">
        <v>140.25329736211032</v>
      </c>
    </row>
    <row r="84" spans="1:3" x14ac:dyDescent="0.25">
      <c r="A84" s="70" t="s">
        <v>331</v>
      </c>
      <c r="B84" s="84">
        <v>46.081727062451819</v>
      </c>
      <c r="C84" s="84">
        <v>137.58747697974218</v>
      </c>
    </row>
    <row r="85" spans="1:3" x14ac:dyDescent="0.25">
      <c r="A85" s="70" t="s">
        <v>321</v>
      </c>
      <c r="B85" s="84">
        <v>75.609985528219966</v>
      </c>
      <c r="C85" s="84">
        <v>107.23830049261085</v>
      </c>
    </row>
    <row r="86" spans="1:3" x14ac:dyDescent="0.25">
      <c r="A86" s="70" t="s">
        <v>329</v>
      </c>
      <c r="B86" s="84">
        <v>60.473384030418245</v>
      </c>
      <c r="C86" s="84">
        <v>120.48863636363636</v>
      </c>
    </row>
    <row r="87" spans="1:3" x14ac:dyDescent="0.25">
      <c r="A87" s="70" t="s">
        <v>333</v>
      </c>
      <c r="B87" s="84">
        <v>50.279024006296737</v>
      </c>
      <c r="C87" s="84">
        <v>130.63292433537833</v>
      </c>
    </row>
    <row r="88" spans="1:3" x14ac:dyDescent="0.25">
      <c r="A88" s="70" t="s">
        <v>312</v>
      </c>
      <c r="B88" s="84">
        <v>43.89496355202121</v>
      </c>
      <c r="C88" s="84">
        <v>136.29115226337447</v>
      </c>
    </row>
    <row r="89" spans="1:3" x14ac:dyDescent="0.25">
      <c r="A89" s="70" t="s">
        <v>338</v>
      </c>
      <c r="B89" s="84">
        <v>67.825203252032523</v>
      </c>
      <c r="C89" s="84">
        <v>109.05228758169935</v>
      </c>
    </row>
    <row r="90" spans="1:3" x14ac:dyDescent="0.25">
      <c r="A90" s="70" t="s">
        <v>311</v>
      </c>
      <c r="B90" s="84">
        <v>49.029003783102141</v>
      </c>
      <c r="C90" s="84">
        <v>125.58139534883721</v>
      </c>
    </row>
    <row r="91" spans="1:3" x14ac:dyDescent="0.25">
      <c r="A91" s="70" t="s">
        <v>309</v>
      </c>
      <c r="B91" s="84">
        <v>72.384231536926094</v>
      </c>
      <c r="C91" s="84">
        <v>101.32578932662754</v>
      </c>
    </row>
    <row r="92" spans="1:3" x14ac:dyDescent="0.25">
      <c r="A92" s="70" t="s">
        <v>326</v>
      </c>
      <c r="B92" s="84">
        <v>48.209167204648153</v>
      </c>
      <c r="C92" s="84">
        <v>121.07003891050584</v>
      </c>
    </row>
    <row r="93" spans="1:3" x14ac:dyDescent="0.25">
      <c r="A93" s="70" t="s">
        <v>318</v>
      </c>
      <c r="B93" s="84">
        <v>46.391885867142221</v>
      </c>
      <c r="C93" s="84">
        <v>113.20387293298521</v>
      </c>
    </row>
    <row r="94" spans="1:3" x14ac:dyDescent="0.25">
      <c r="A94" s="70" t="s">
        <v>337</v>
      </c>
      <c r="B94" s="84">
        <v>35.049450549450547</v>
      </c>
      <c r="C94" s="84">
        <v>123.88594632768361</v>
      </c>
    </row>
    <row r="95" spans="1:3" x14ac:dyDescent="0.25">
      <c r="A95" s="70" t="s">
        <v>332</v>
      </c>
      <c r="B95" s="84">
        <v>38.003212851405621</v>
      </c>
      <c r="C95" s="84">
        <v>119.47979797979798</v>
      </c>
    </row>
    <row r="96" spans="1:3" x14ac:dyDescent="0.25">
      <c r="A96" s="70" t="s">
        <v>339</v>
      </c>
      <c r="B96" s="84">
        <v>29.677419354838712</v>
      </c>
      <c r="C96" s="84">
        <v>126.19047619047619</v>
      </c>
    </row>
    <row r="97" spans="1:3" x14ac:dyDescent="0.25">
      <c r="A97" s="70" t="s">
        <v>334</v>
      </c>
      <c r="B97" s="84">
        <v>31.561238223418574</v>
      </c>
      <c r="C97" s="84">
        <v>121.12603305785125</v>
      </c>
    </row>
    <row r="98" spans="1:3" x14ac:dyDescent="0.25">
      <c r="A98" s="70" t="s">
        <v>341</v>
      </c>
      <c r="B98" s="84">
        <v>10.205076434958176</v>
      </c>
      <c r="C98" s="84">
        <v>142.43558776167473</v>
      </c>
    </row>
    <row r="99" spans="1:3" x14ac:dyDescent="0.25">
      <c r="A99" s="70" t="s">
        <v>325</v>
      </c>
      <c r="B99" s="84">
        <v>33.870179640718561</v>
      </c>
      <c r="C99" s="84">
        <v>117.84000000000002</v>
      </c>
    </row>
    <row r="100" spans="1:3" x14ac:dyDescent="0.25">
      <c r="A100" s="70" t="s">
        <v>342</v>
      </c>
      <c r="B100" s="84">
        <v>20.442595108695652</v>
      </c>
      <c r="C100" s="84">
        <v>111.45</v>
      </c>
    </row>
    <row r="101" spans="1:3" x14ac:dyDescent="0.25">
      <c r="A101" s="70" t="s">
        <v>328</v>
      </c>
      <c r="B101" s="84">
        <v>24.382433284303424</v>
      </c>
      <c r="C101" s="84">
        <v>105.91091639284409</v>
      </c>
    </row>
    <row r="102" spans="1:3" x14ac:dyDescent="0.25">
      <c r="A102" s="70" t="s">
        <v>322</v>
      </c>
      <c r="B102" s="84">
        <v>19.971014492753625</v>
      </c>
      <c r="C102" s="84">
        <v>110.29190207156311</v>
      </c>
    </row>
    <row r="103" spans="1:3" x14ac:dyDescent="0.25">
      <c r="A103" s="70" t="s">
        <v>345</v>
      </c>
      <c r="B103" s="84">
        <v>15.898239823982399</v>
      </c>
      <c r="C103" s="84">
        <v>102.49290780141844</v>
      </c>
    </row>
    <row r="104" spans="1:3" x14ac:dyDescent="0.25">
      <c r="A104" s="81" t="s">
        <v>343</v>
      </c>
      <c r="B104" s="85">
        <v>9.8175447075882065</v>
      </c>
      <c r="C104" s="85">
        <v>95.363849765258209</v>
      </c>
    </row>
    <row r="107" spans="1:3" x14ac:dyDescent="0.25">
      <c r="A107" s="75" t="s">
        <v>928</v>
      </c>
    </row>
    <row r="109" spans="1:3" x14ac:dyDescent="0.25">
      <c r="A109" s="78" t="s">
        <v>300</v>
      </c>
    </row>
    <row r="111" spans="1:3" ht="49.5" x14ac:dyDescent="0.25">
      <c r="A111" s="86" t="s">
        <v>347</v>
      </c>
      <c r="B111" s="86" t="s">
        <v>352</v>
      </c>
    </row>
    <row r="112" spans="1:3" x14ac:dyDescent="0.25">
      <c r="A112" s="70" t="s">
        <v>337</v>
      </c>
      <c r="B112" s="84">
        <v>1.740255668457581</v>
      </c>
    </row>
    <row r="113" spans="1:2" x14ac:dyDescent="0.25">
      <c r="A113" s="70" t="s">
        <v>320</v>
      </c>
      <c r="B113" s="84">
        <v>1.6589372508328328</v>
      </c>
    </row>
    <row r="114" spans="1:2" x14ac:dyDescent="0.25">
      <c r="A114" s="70" t="s">
        <v>333</v>
      </c>
      <c r="B114" s="84">
        <v>1.6314153993065066</v>
      </c>
    </row>
    <row r="115" spans="1:2" x14ac:dyDescent="0.25">
      <c r="A115" s="70" t="s">
        <v>343</v>
      </c>
      <c r="B115" s="84">
        <v>1.4007138461538462</v>
      </c>
    </row>
    <row r="116" spans="1:2" x14ac:dyDescent="0.25">
      <c r="A116" s="70" t="s">
        <v>344</v>
      </c>
      <c r="B116" s="84">
        <v>1.2653517445359654</v>
      </c>
    </row>
    <row r="117" spans="1:2" x14ac:dyDescent="0.25">
      <c r="A117" s="70" t="s">
        <v>327</v>
      </c>
      <c r="B117" s="84">
        <v>1.2117080051722111</v>
      </c>
    </row>
    <row r="118" spans="1:2" x14ac:dyDescent="0.25">
      <c r="A118" s="70" t="s">
        <v>322</v>
      </c>
      <c r="B118" s="84">
        <v>1.1651156834286689</v>
      </c>
    </row>
    <row r="119" spans="1:2" x14ac:dyDescent="0.25">
      <c r="A119" s="70" t="s">
        <v>318</v>
      </c>
      <c r="B119" s="84">
        <v>0.99672294992167765</v>
      </c>
    </row>
    <row r="120" spans="1:2" x14ac:dyDescent="0.25">
      <c r="A120" s="70" t="s">
        <v>332</v>
      </c>
      <c r="B120" s="84">
        <v>0.98254216510969261</v>
      </c>
    </row>
    <row r="121" spans="1:2" x14ac:dyDescent="0.25">
      <c r="A121" s="70" t="s">
        <v>345</v>
      </c>
      <c r="B121" s="84">
        <v>0.90198249316679924</v>
      </c>
    </row>
    <row r="122" spans="1:2" x14ac:dyDescent="0.25">
      <c r="A122" s="70" t="s">
        <v>331</v>
      </c>
      <c r="B122" s="84">
        <v>0.8623343595234908</v>
      </c>
    </row>
    <row r="123" spans="1:2" x14ac:dyDescent="0.25">
      <c r="A123" s="70" t="s">
        <v>342</v>
      </c>
      <c r="B123" s="84">
        <v>0.72379243307910868</v>
      </c>
    </row>
    <row r="124" spans="1:2" x14ac:dyDescent="0.25">
      <c r="A124" s="70" t="s">
        <v>329</v>
      </c>
      <c r="B124" s="84">
        <v>0.70715835140997829</v>
      </c>
    </row>
    <row r="125" spans="1:2" x14ac:dyDescent="0.25">
      <c r="A125" s="70" t="s">
        <v>316</v>
      </c>
      <c r="B125" s="84">
        <v>0.67835896803624818</v>
      </c>
    </row>
    <row r="126" spans="1:2" x14ac:dyDescent="0.25">
      <c r="A126" s="70" t="s">
        <v>339</v>
      </c>
      <c r="B126" s="84">
        <v>0.66152584085315835</v>
      </c>
    </row>
    <row r="127" spans="1:2" x14ac:dyDescent="0.25">
      <c r="A127" s="70" t="s">
        <v>313</v>
      </c>
      <c r="B127" s="84">
        <v>0.62998344599255063</v>
      </c>
    </row>
    <row r="128" spans="1:2" x14ac:dyDescent="0.25">
      <c r="A128" s="70" t="s">
        <v>330</v>
      </c>
      <c r="B128" s="84">
        <v>0.6173364793254168</v>
      </c>
    </row>
    <row r="129" spans="1:2" x14ac:dyDescent="0.25">
      <c r="A129" s="70" t="s">
        <v>307</v>
      </c>
      <c r="B129" s="84">
        <v>0.60983856160856231</v>
      </c>
    </row>
    <row r="130" spans="1:2" x14ac:dyDescent="0.25">
      <c r="A130" s="70" t="s">
        <v>346</v>
      </c>
      <c r="B130" s="84">
        <v>0.60825756587915925</v>
      </c>
    </row>
    <row r="131" spans="1:2" x14ac:dyDescent="0.25">
      <c r="A131" s="70" t="s">
        <v>310</v>
      </c>
      <c r="B131" s="84">
        <v>0.60092816627662526</v>
      </c>
    </row>
    <row r="132" spans="1:2" x14ac:dyDescent="0.25">
      <c r="A132" s="70" t="s">
        <v>335</v>
      </c>
      <c r="B132" s="84">
        <v>0.58835480938886808</v>
      </c>
    </row>
    <row r="133" spans="1:2" x14ac:dyDescent="0.25">
      <c r="A133" s="70" t="s">
        <v>309</v>
      </c>
      <c r="B133" s="84">
        <v>0.46793696314577621</v>
      </c>
    </row>
    <row r="134" spans="1:2" x14ac:dyDescent="0.25">
      <c r="A134" s="70" t="s">
        <v>319</v>
      </c>
      <c r="B134" s="84">
        <v>0.46777278740741368</v>
      </c>
    </row>
    <row r="135" spans="1:2" x14ac:dyDescent="0.25">
      <c r="A135" s="70" t="s">
        <v>334</v>
      </c>
      <c r="B135" s="84">
        <v>0.45083155650319828</v>
      </c>
    </row>
    <row r="136" spans="1:2" x14ac:dyDescent="0.25">
      <c r="A136" s="70" t="s">
        <v>305</v>
      </c>
      <c r="B136" s="84">
        <v>0.44343499603695291</v>
      </c>
    </row>
    <row r="137" spans="1:2" x14ac:dyDescent="0.25">
      <c r="A137" s="70" t="s">
        <v>326</v>
      </c>
      <c r="B137" s="84">
        <v>0.43467780813112644</v>
      </c>
    </row>
    <row r="138" spans="1:2" x14ac:dyDescent="0.25">
      <c r="A138" s="70" t="s">
        <v>340</v>
      </c>
      <c r="B138" s="84">
        <v>0.43188563307277517</v>
      </c>
    </row>
    <row r="139" spans="1:2" x14ac:dyDescent="0.25">
      <c r="A139" s="70" t="s">
        <v>341</v>
      </c>
      <c r="B139" s="84">
        <v>0.43040049744212999</v>
      </c>
    </row>
    <row r="140" spans="1:2" x14ac:dyDescent="0.25">
      <c r="A140" s="70" t="s">
        <v>304</v>
      </c>
      <c r="B140" s="84">
        <v>0.37485441672636743</v>
      </c>
    </row>
    <row r="141" spans="1:2" x14ac:dyDescent="0.25">
      <c r="A141" s="70" t="s">
        <v>321</v>
      </c>
      <c r="B141" s="84">
        <v>0.34980333610863884</v>
      </c>
    </row>
    <row r="142" spans="1:2" x14ac:dyDescent="0.25">
      <c r="A142" s="70" t="s">
        <v>308</v>
      </c>
      <c r="B142" s="84">
        <v>0.32962735559438905</v>
      </c>
    </row>
    <row r="143" spans="1:2" x14ac:dyDescent="0.25">
      <c r="A143" s="70" t="s">
        <v>301</v>
      </c>
      <c r="B143" s="84">
        <v>0.31743870808736374</v>
      </c>
    </row>
    <row r="144" spans="1:2" x14ac:dyDescent="0.25">
      <c r="A144" s="70" t="s">
        <v>323</v>
      </c>
      <c r="B144" s="84">
        <v>0.28612826965606653</v>
      </c>
    </row>
    <row r="145" spans="1:2" x14ac:dyDescent="0.25">
      <c r="A145" s="70" t="s">
        <v>328</v>
      </c>
      <c r="B145" s="84">
        <v>0.26960598434968458</v>
      </c>
    </row>
    <row r="146" spans="1:2" x14ac:dyDescent="0.25">
      <c r="A146" s="70" t="s">
        <v>325</v>
      </c>
      <c r="B146" s="84">
        <v>0.26272912423625255</v>
      </c>
    </row>
    <row r="147" spans="1:2" x14ac:dyDescent="0.25">
      <c r="A147" s="70" t="s">
        <v>306</v>
      </c>
      <c r="B147" s="84">
        <v>0.25955471907949612</v>
      </c>
    </row>
    <row r="148" spans="1:2" x14ac:dyDescent="0.25">
      <c r="A148" s="70" t="s">
        <v>338</v>
      </c>
      <c r="B148" s="84">
        <v>0.22511237638597542</v>
      </c>
    </row>
    <row r="149" spans="1:2" x14ac:dyDescent="0.25">
      <c r="A149" s="70" t="s">
        <v>303</v>
      </c>
      <c r="B149" s="84">
        <v>0.20559706217550969</v>
      </c>
    </row>
    <row r="150" spans="1:2" x14ac:dyDescent="0.25">
      <c r="A150" s="70" t="s">
        <v>317</v>
      </c>
      <c r="B150" s="84">
        <v>0.19157898058022685</v>
      </c>
    </row>
    <row r="151" spans="1:2" x14ac:dyDescent="0.25">
      <c r="A151" s="70" t="s">
        <v>312</v>
      </c>
      <c r="B151" s="84">
        <v>0.15616531421022833</v>
      </c>
    </row>
    <row r="152" spans="1:2" x14ac:dyDescent="0.25">
      <c r="A152" s="70" t="s">
        <v>315</v>
      </c>
      <c r="B152" s="84">
        <v>0.10010771663649072</v>
      </c>
    </row>
    <row r="153" spans="1:2" x14ac:dyDescent="0.25">
      <c r="A153" s="70" t="s">
        <v>314</v>
      </c>
      <c r="B153" s="84">
        <v>8.2189526800038396E-2</v>
      </c>
    </row>
    <row r="154" spans="1:2" x14ac:dyDescent="0.25">
      <c r="A154" s="70" t="s">
        <v>311</v>
      </c>
      <c r="B154" s="84">
        <v>7.5411522633744857E-2</v>
      </c>
    </row>
    <row r="155" spans="1:2" x14ac:dyDescent="0.25">
      <c r="A155" s="70" t="s">
        <v>302</v>
      </c>
      <c r="B155" s="84">
        <v>6.5259016393442629E-2</v>
      </c>
    </row>
    <row r="156" spans="1:2" x14ac:dyDescent="0.25">
      <c r="A156" s="70" t="s">
        <v>324</v>
      </c>
      <c r="B156" s="84">
        <v>6.1104734808683989E-2</v>
      </c>
    </row>
    <row r="157" spans="1:2" x14ac:dyDescent="0.25">
      <c r="A157" s="81" t="s">
        <v>336</v>
      </c>
      <c r="B157" s="85">
        <v>4.1196087772889051E-2</v>
      </c>
    </row>
    <row r="160" spans="1:2" x14ac:dyDescent="0.25">
      <c r="A160" s="75" t="s">
        <v>353</v>
      </c>
    </row>
    <row r="162" spans="1:3" x14ac:dyDescent="0.25">
      <c r="A162" s="78" t="s">
        <v>300</v>
      </c>
    </row>
    <row r="164" spans="1:3" ht="33" x14ac:dyDescent="0.25">
      <c r="A164" s="86" t="s">
        <v>347</v>
      </c>
      <c r="B164" s="73" t="s">
        <v>354</v>
      </c>
      <c r="C164" s="73" t="s">
        <v>355</v>
      </c>
    </row>
    <row r="165" spans="1:3" x14ac:dyDescent="0.25">
      <c r="A165" s="70" t="s">
        <v>326</v>
      </c>
      <c r="B165" s="87">
        <v>462</v>
      </c>
      <c r="C165" s="87">
        <v>11</v>
      </c>
    </row>
    <row r="166" spans="1:3" x14ac:dyDescent="0.25">
      <c r="A166" s="70" t="s">
        <v>344</v>
      </c>
      <c r="B166" s="87">
        <v>434</v>
      </c>
      <c r="C166" s="87">
        <v>14</v>
      </c>
    </row>
    <row r="167" spans="1:3" x14ac:dyDescent="0.25">
      <c r="A167" s="70" t="s">
        <v>309</v>
      </c>
      <c r="B167" s="87">
        <v>387</v>
      </c>
      <c r="C167" s="87">
        <v>17</v>
      </c>
    </row>
    <row r="168" spans="1:3" x14ac:dyDescent="0.25">
      <c r="A168" s="70" t="s">
        <v>321</v>
      </c>
      <c r="B168" s="87">
        <v>285</v>
      </c>
      <c r="C168" s="87">
        <v>15</v>
      </c>
    </row>
    <row r="169" spans="1:3" x14ac:dyDescent="0.25">
      <c r="A169" s="70" t="s">
        <v>320</v>
      </c>
      <c r="B169" s="87">
        <v>269</v>
      </c>
      <c r="C169" s="87">
        <v>8</v>
      </c>
    </row>
    <row r="170" spans="1:3" x14ac:dyDescent="0.25">
      <c r="A170" s="70" t="s">
        <v>328</v>
      </c>
      <c r="B170" s="87">
        <v>267</v>
      </c>
      <c r="C170" s="87">
        <v>35</v>
      </c>
    </row>
    <row r="171" spans="1:3" x14ac:dyDescent="0.25">
      <c r="A171" s="70" t="s">
        <v>318</v>
      </c>
      <c r="B171" s="87">
        <v>254</v>
      </c>
      <c r="C171" s="87">
        <v>4</v>
      </c>
    </row>
    <row r="172" spans="1:3" x14ac:dyDescent="0.25">
      <c r="A172" s="70" t="s">
        <v>325</v>
      </c>
      <c r="B172" s="87">
        <v>232</v>
      </c>
      <c r="C172" s="87">
        <v>6</v>
      </c>
    </row>
    <row r="173" spans="1:3" x14ac:dyDescent="0.25">
      <c r="A173" s="70" t="s">
        <v>322</v>
      </c>
      <c r="B173" s="87">
        <v>189</v>
      </c>
      <c r="C173" s="87">
        <v>11</v>
      </c>
    </row>
    <row r="174" spans="1:3" x14ac:dyDescent="0.25">
      <c r="A174" s="70" t="s">
        <v>346</v>
      </c>
      <c r="B174" s="87">
        <v>180</v>
      </c>
      <c r="C174" s="87">
        <v>7</v>
      </c>
    </row>
    <row r="175" spans="1:3" x14ac:dyDescent="0.25">
      <c r="A175" s="70" t="s">
        <v>329</v>
      </c>
      <c r="B175" s="87">
        <v>179</v>
      </c>
      <c r="C175" s="87">
        <v>5</v>
      </c>
    </row>
    <row r="176" spans="1:3" x14ac:dyDescent="0.25">
      <c r="A176" s="70" t="s">
        <v>316</v>
      </c>
      <c r="B176" s="87">
        <v>154</v>
      </c>
      <c r="C176" s="87">
        <v>3</v>
      </c>
    </row>
    <row r="177" spans="1:3" x14ac:dyDescent="0.25">
      <c r="A177" s="70" t="s">
        <v>334</v>
      </c>
      <c r="B177" s="87">
        <v>147</v>
      </c>
      <c r="C177" s="87">
        <v>52</v>
      </c>
    </row>
    <row r="178" spans="1:3" x14ac:dyDescent="0.25">
      <c r="A178" s="70" t="s">
        <v>330</v>
      </c>
      <c r="B178" s="87">
        <v>145</v>
      </c>
      <c r="C178" s="87">
        <v>15</v>
      </c>
    </row>
    <row r="179" spans="1:3" x14ac:dyDescent="0.25">
      <c r="A179" s="70" t="s">
        <v>308</v>
      </c>
      <c r="B179" s="87">
        <v>142</v>
      </c>
      <c r="C179" s="87">
        <v>6</v>
      </c>
    </row>
    <row r="180" spans="1:3" x14ac:dyDescent="0.25">
      <c r="A180" s="70" t="s">
        <v>301</v>
      </c>
      <c r="B180" s="87">
        <v>129</v>
      </c>
      <c r="C180" s="87">
        <v>5</v>
      </c>
    </row>
    <row r="181" spans="1:3" x14ac:dyDescent="0.25">
      <c r="A181" s="70" t="s">
        <v>312</v>
      </c>
      <c r="B181" s="87">
        <v>126</v>
      </c>
      <c r="C181" s="87">
        <v>3</v>
      </c>
    </row>
    <row r="182" spans="1:3" x14ac:dyDescent="0.25">
      <c r="A182" s="70" t="s">
        <v>304</v>
      </c>
      <c r="B182" s="87">
        <v>126</v>
      </c>
      <c r="C182" s="87">
        <v>20</v>
      </c>
    </row>
    <row r="183" spans="1:3" x14ac:dyDescent="0.25">
      <c r="A183" s="70" t="s">
        <v>307</v>
      </c>
      <c r="B183" s="87">
        <v>125</v>
      </c>
      <c r="C183" s="87">
        <v>10</v>
      </c>
    </row>
    <row r="184" spans="1:3" x14ac:dyDescent="0.25">
      <c r="A184" s="70" t="s">
        <v>343</v>
      </c>
      <c r="B184" s="87">
        <v>114</v>
      </c>
      <c r="C184" s="87">
        <v>4</v>
      </c>
    </row>
    <row r="185" spans="1:3" x14ac:dyDescent="0.25">
      <c r="A185" s="70" t="s">
        <v>339</v>
      </c>
      <c r="B185" s="87">
        <v>112</v>
      </c>
      <c r="C185" s="87">
        <v>5</v>
      </c>
    </row>
    <row r="186" spans="1:3" x14ac:dyDescent="0.25">
      <c r="A186" s="70" t="s">
        <v>333</v>
      </c>
      <c r="B186" s="87">
        <v>105</v>
      </c>
      <c r="C186" s="87">
        <v>3</v>
      </c>
    </row>
    <row r="187" spans="1:3" x14ac:dyDescent="0.25">
      <c r="A187" s="70" t="s">
        <v>337</v>
      </c>
      <c r="B187" s="87">
        <v>100</v>
      </c>
      <c r="C187" s="87">
        <v>0</v>
      </c>
    </row>
    <row r="188" spans="1:3" x14ac:dyDescent="0.25">
      <c r="A188" s="70" t="s">
        <v>303</v>
      </c>
      <c r="B188" s="87">
        <v>100</v>
      </c>
      <c r="C188" s="87">
        <v>3</v>
      </c>
    </row>
    <row r="189" spans="1:3" x14ac:dyDescent="0.25">
      <c r="A189" s="70" t="s">
        <v>341</v>
      </c>
      <c r="B189" s="87">
        <v>98</v>
      </c>
      <c r="C189" s="87">
        <v>3</v>
      </c>
    </row>
    <row r="190" spans="1:3" x14ac:dyDescent="0.25">
      <c r="A190" s="70" t="s">
        <v>324</v>
      </c>
      <c r="B190" s="87">
        <v>94</v>
      </c>
      <c r="C190" s="87">
        <v>12</v>
      </c>
    </row>
    <row r="191" spans="1:3" x14ac:dyDescent="0.25">
      <c r="A191" s="70" t="s">
        <v>327</v>
      </c>
      <c r="B191" s="87">
        <v>85</v>
      </c>
      <c r="C191" s="87">
        <v>11</v>
      </c>
    </row>
    <row r="192" spans="1:3" x14ac:dyDescent="0.25">
      <c r="A192" s="70" t="s">
        <v>340</v>
      </c>
      <c r="B192" s="87">
        <v>85</v>
      </c>
      <c r="C192" s="87">
        <v>4</v>
      </c>
    </row>
    <row r="193" spans="1:3" x14ac:dyDescent="0.25">
      <c r="A193" s="70" t="s">
        <v>345</v>
      </c>
      <c r="B193" s="87">
        <v>80</v>
      </c>
      <c r="C193" s="87">
        <v>12</v>
      </c>
    </row>
    <row r="194" spans="1:3" x14ac:dyDescent="0.25">
      <c r="A194" s="70" t="s">
        <v>313</v>
      </c>
      <c r="B194" s="87">
        <v>80</v>
      </c>
      <c r="C194" s="87">
        <v>3</v>
      </c>
    </row>
    <row r="195" spans="1:3" x14ac:dyDescent="0.25">
      <c r="A195" s="70" t="s">
        <v>311</v>
      </c>
      <c r="B195" s="87">
        <v>80</v>
      </c>
      <c r="C195" s="87">
        <v>28</v>
      </c>
    </row>
    <row r="196" spans="1:3" x14ac:dyDescent="0.25">
      <c r="A196" s="70" t="s">
        <v>323</v>
      </c>
      <c r="B196" s="87">
        <v>74</v>
      </c>
      <c r="C196" s="87">
        <v>57</v>
      </c>
    </row>
    <row r="197" spans="1:3" x14ac:dyDescent="0.25">
      <c r="A197" s="70" t="s">
        <v>317</v>
      </c>
      <c r="B197" s="87">
        <v>74</v>
      </c>
      <c r="C197" s="87">
        <v>3</v>
      </c>
    </row>
    <row r="198" spans="1:3" x14ac:dyDescent="0.25">
      <c r="A198" s="70" t="s">
        <v>314</v>
      </c>
      <c r="B198" s="87">
        <v>68</v>
      </c>
      <c r="C198" s="87">
        <v>4</v>
      </c>
    </row>
    <row r="199" spans="1:3" x14ac:dyDescent="0.25">
      <c r="A199" s="70" t="s">
        <v>319</v>
      </c>
      <c r="B199" s="87">
        <v>68</v>
      </c>
      <c r="C199" s="87">
        <v>30</v>
      </c>
    </row>
    <row r="200" spans="1:3" x14ac:dyDescent="0.25">
      <c r="A200" s="70" t="s">
        <v>306</v>
      </c>
      <c r="B200" s="87">
        <v>62</v>
      </c>
      <c r="C200" s="87">
        <v>26</v>
      </c>
    </row>
    <row r="201" spans="1:3" x14ac:dyDescent="0.25">
      <c r="A201" s="70" t="s">
        <v>315</v>
      </c>
      <c r="B201" s="87">
        <v>54</v>
      </c>
      <c r="C201" s="87">
        <v>0</v>
      </c>
    </row>
    <row r="202" spans="1:3" x14ac:dyDescent="0.25">
      <c r="A202" s="70" t="s">
        <v>336</v>
      </c>
      <c r="B202" s="87">
        <v>51</v>
      </c>
      <c r="C202" s="87">
        <v>3</v>
      </c>
    </row>
    <row r="203" spans="1:3" x14ac:dyDescent="0.25">
      <c r="A203" s="70" t="s">
        <v>331</v>
      </c>
      <c r="B203" s="87">
        <v>50</v>
      </c>
      <c r="C203" s="87">
        <v>41</v>
      </c>
    </row>
    <row r="204" spans="1:3" x14ac:dyDescent="0.25">
      <c r="A204" s="70" t="s">
        <v>342</v>
      </c>
      <c r="B204" s="87">
        <v>46</v>
      </c>
      <c r="C204" s="87">
        <v>7</v>
      </c>
    </row>
    <row r="205" spans="1:3" x14ac:dyDescent="0.25">
      <c r="A205" s="70" t="s">
        <v>338</v>
      </c>
      <c r="B205" s="87">
        <v>40</v>
      </c>
      <c r="C205" s="87">
        <v>7</v>
      </c>
    </row>
    <row r="206" spans="1:3" x14ac:dyDescent="0.25">
      <c r="A206" s="70" t="s">
        <v>335</v>
      </c>
      <c r="B206" s="87">
        <v>35</v>
      </c>
      <c r="C206" s="87">
        <v>21</v>
      </c>
    </row>
    <row r="207" spans="1:3" x14ac:dyDescent="0.25">
      <c r="A207" s="70" t="s">
        <v>310</v>
      </c>
      <c r="B207" s="87">
        <v>20</v>
      </c>
      <c r="C207" s="87">
        <v>10</v>
      </c>
    </row>
    <row r="208" spans="1:3" x14ac:dyDescent="0.25">
      <c r="A208" s="70" t="s">
        <v>332</v>
      </c>
      <c r="B208" s="87">
        <v>16</v>
      </c>
      <c r="C208" s="87">
        <v>23</v>
      </c>
    </row>
    <row r="209" spans="1:3" x14ac:dyDescent="0.25">
      <c r="A209" s="70" t="s">
        <v>305</v>
      </c>
      <c r="B209" s="87">
        <v>0</v>
      </c>
      <c r="C209" s="87">
        <v>34</v>
      </c>
    </row>
    <row r="210" spans="1:3" x14ac:dyDescent="0.25">
      <c r="A210" s="81" t="s">
        <v>302</v>
      </c>
      <c r="B210" s="88">
        <v>0</v>
      </c>
      <c r="C210" s="88">
        <v>8</v>
      </c>
    </row>
    <row r="213" spans="1:3" x14ac:dyDescent="0.25">
      <c r="A213" s="75" t="s">
        <v>925</v>
      </c>
    </row>
    <row r="215" spans="1:3" x14ac:dyDescent="0.25">
      <c r="A215" s="78" t="s">
        <v>300</v>
      </c>
    </row>
    <row r="217" spans="1:3" ht="49.5" x14ac:dyDescent="0.25">
      <c r="A217" s="73" t="s">
        <v>347</v>
      </c>
      <c r="B217" s="89" t="s">
        <v>356</v>
      </c>
    </row>
    <row r="218" spans="1:3" x14ac:dyDescent="0.3">
      <c r="A218" s="76" t="s">
        <v>332</v>
      </c>
      <c r="B218" s="90">
        <v>0.60578131545873481</v>
      </c>
    </row>
    <row r="219" spans="1:3" x14ac:dyDescent="0.3">
      <c r="A219" s="76" t="s">
        <v>344</v>
      </c>
      <c r="B219" s="90">
        <v>0.58697571743929355</v>
      </c>
    </row>
    <row r="220" spans="1:3" x14ac:dyDescent="0.3">
      <c r="A220" s="76" t="s">
        <v>307</v>
      </c>
      <c r="B220" s="90">
        <v>0.57681607418856262</v>
      </c>
    </row>
    <row r="221" spans="1:3" x14ac:dyDescent="0.3">
      <c r="A221" s="76" t="s">
        <v>331</v>
      </c>
      <c r="B221" s="90">
        <v>0.51946519858434914</v>
      </c>
    </row>
    <row r="222" spans="1:3" x14ac:dyDescent="0.3">
      <c r="A222" s="76" t="s">
        <v>318</v>
      </c>
      <c r="B222" s="90">
        <v>0.50955585464333786</v>
      </c>
    </row>
    <row r="223" spans="1:3" x14ac:dyDescent="0.3">
      <c r="A223" s="76" t="s">
        <v>337</v>
      </c>
      <c r="B223" s="90">
        <v>0.48180677540777916</v>
      </c>
    </row>
    <row r="224" spans="1:3" x14ac:dyDescent="0.3">
      <c r="A224" s="76" t="s">
        <v>308</v>
      </c>
      <c r="B224" s="90">
        <v>0.4587673611111111</v>
      </c>
    </row>
    <row r="225" spans="1:2" x14ac:dyDescent="0.3">
      <c r="A225" s="76" t="s">
        <v>322</v>
      </c>
      <c r="B225" s="90">
        <v>0.45843520782396086</v>
      </c>
    </row>
    <row r="226" spans="1:2" x14ac:dyDescent="0.3">
      <c r="A226" s="76" t="s">
        <v>316</v>
      </c>
      <c r="B226" s="90">
        <v>0.39820527201346045</v>
      </c>
    </row>
    <row r="227" spans="1:2" x14ac:dyDescent="0.3">
      <c r="A227" s="76" t="s">
        <v>346</v>
      </c>
      <c r="B227" s="90">
        <v>0.36879699248120301</v>
      </c>
    </row>
    <row r="228" spans="1:2" x14ac:dyDescent="0.3">
      <c r="A228" s="76" t="s">
        <v>320</v>
      </c>
      <c r="B228" s="90">
        <v>0.35225375626043404</v>
      </c>
    </row>
    <row r="229" spans="1:2" x14ac:dyDescent="0.3">
      <c r="A229" s="76" t="s">
        <v>339</v>
      </c>
      <c r="B229" s="90">
        <v>0.34692616620327466</v>
      </c>
    </row>
    <row r="230" spans="1:2" x14ac:dyDescent="0.3">
      <c r="A230" s="76" t="s">
        <v>304</v>
      </c>
      <c r="B230" s="90">
        <v>0.33340732519422861</v>
      </c>
    </row>
    <row r="231" spans="1:2" x14ac:dyDescent="0.3">
      <c r="A231" s="76" t="s">
        <v>303</v>
      </c>
      <c r="B231" s="90">
        <v>0.30674448767833984</v>
      </c>
    </row>
    <row r="232" spans="1:2" x14ac:dyDescent="0.3">
      <c r="A232" s="76" t="s">
        <v>341</v>
      </c>
      <c r="B232" s="90">
        <v>0.2819244604316547</v>
      </c>
    </row>
    <row r="233" spans="1:2" x14ac:dyDescent="0.3">
      <c r="A233" s="76" t="s">
        <v>329</v>
      </c>
      <c r="B233" s="90">
        <v>0.26323797930614729</v>
      </c>
    </row>
    <row r="234" spans="1:2" x14ac:dyDescent="0.3">
      <c r="A234" s="76" t="s">
        <v>327</v>
      </c>
      <c r="B234" s="90">
        <v>0.2615277130880298</v>
      </c>
    </row>
    <row r="235" spans="1:2" x14ac:dyDescent="0.3">
      <c r="A235" s="76" t="s">
        <v>312</v>
      </c>
      <c r="B235" s="90">
        <v>0.22797927461139897</v>
      </c>
    </row>
    <row r="236" spans="1:2" x14ac:dyDescent="0.3">
      <c r="A236" s="76" t="s">
        <v>334</v>
      </c>
      <c r="B236" s="90">
        <v>0.22781150621566926</v>
      </c>
    </row>
    <row r="237" spans="1:2" x14ac:dyDescent="0.3">
      <c r="A237" s="76" t="s">
        <v>325</v>
      </c>
      <c r="B237" s="90">
        <v>0.22749231444883619</v>
      </c>
    </row>
    <row r="238" spans="1:2" x14ac:dyDescent="0.3">
      <c r="A238" s="76" t="s">
        <v>338</v>
      </c>
      <c r="B238" s="90">
        <v>0.19258872651356992</v>
      </c>
    </row>
    <row r="239" spans="1:2" x14ac:dyDescent="0.3">
      <c r="A239" s="76" t="s">
        <v>311</v>
      </c>
      <c r="B239" s="90">
        <v>0.19113106932360371</v>
      </c>
    </row>
    <row r="240" spans="1:2" x14ac:dyDescent="0.3">
      <c r="A240" s="76" t="s">
        <v>335</v>
      </c>
      <c r="B240" s="90">
        <v>0.16992582602832096</v>
      </c>
    </row>
    <row r="241" spans="1:2" x14ac:dyDescent="0.3">
      <c r="A241" s="76" t="s">
        <v>317</v>
      </c>
      <c r="B241" s="90">
        <v>0.1681159420289855</v>
      </c>
    </row>
    <row r="242" spans="1:2" x14ac:dyDescent="0.3">
      <c r="A242" s="76" t="s">
        <v>345</v>
      </c>
      <c r="B242" s="90">
        <v>0.16264645072363887</v>
      </c>
    </row>
    <row r="243" spans="1:2" x14ac:dyDescent="0.3">
      <c r="A243" s="76" t="s">
        <v>301</v>
      </c>
      <c r="B243" s="90">
        <v>0.16251482799525505</v>
      </c>
    </row>
    <row r="244" spans="1:2" x14ac:dyDescent="0.3">
      <c r="A244" s="76" t="s">
        <v>330</v>
      </c>
      <c r="B244" s="90">
        <v>0.16246886244118461</v>
      </c>
    </row>
    <row r="245" spans="1:2" x14ac:dyDescent="0.3">
      <c r="A245" s="76" t="s">
        <v>306</v>
      </c>
      <c r="B245" s="90">
        <v>0.1618712936525368</v>
      </c>
    </row>
    <row r="246" spans="1:2" x14ac:dyDescent="0.3">
      <c r="A246" s="76" t="s">
        <v>321</v>
      </c>
      <c r="B246" s="90">
        <v>0.15591144606688648</v>
      </c>
    </row>
    <row r="247" spans="1:2" x14ac:dyDescent="0.3">
      <c r="A247" s="76" t="s">
        <v>315</v>
      </c>
      <c r="B247" s="90">
        <v>0.15450035435861093</v>
      </c>
    </row>
    <row r="248" spans="1:2" x14ac:dyDescent="0.3">
      <c r="A248" s="76" t="s">
        <v>324</v>
      </c>
      <c r="B248" s="90">
        <v>0.15417771883289125</v>
      </c>
    </row>
    <row r="249" spans="1:2" x14ac:dyDescent="0.3">
      <c r="A249" s="76" t="s">
        <v>326</v>
      </c>
      <c r="B249" s="90">
        <v>0.12041413459374296</v>
      </c>
    </row>
    <row r="250" spans="1:2" x14ac:dyDescent="0.3">
      <c r="A250" s="76" t="s">
        <v>310</v>
      </c>
      <c r="B250" s="90">
        <v>0.11936936936936937</v>
      </c>
    </row>
    <row r="251" spans="1:2" x14ac:dyDescent="0.3">
      <c r="A251" s="76" t="s">
        <v>302</v>
      </c>
      <c r="B251" s="90">
        <v>0.1162127929069031</v>
      </c>
    </row>
    <row r="252" spans="1:2" x14ac:dyDescent="0.3">
      <c r="A252" s="76" t="s">
        <v>309</v>
      </c>
      <c r="B252" s="90">
        <v>0.11341617523167649</v>
      </c>
    </row>
    <row r="253" spans="1:2" x14ac:dyDescent="0.3">
      <c r="A253" s="76" t="s">
        <v>313</v>
      </c>
      <c r="B253" s="90">
        <v>0.11287293970373462</v>
      </c>
    </row>
    <row r="254" spans="1:2" x14ac:dyDescent="0.3">
      <c r="A254" s="76" t="s">
        <v>314</v>
      </c>
      <c r="B254" s="90">
        <v>0.1068716780561883</v>
      </c>
    </row>
    <row r="255" spans="1:2" x14ac:dyDescent="0.3">
      <c r="A255" s="76" t="s">
        <v>319</v>
      </c>
      <c r="B255" s="90">
        <v>0.10631001371742113</v>
      </c>
    </row>
    <row r="256" spans="1:2" x14ac:dyDescent="0.3">
      <c r="A256" s="76" t="s">
        <v>336</v>
      </c>
      <c r="B256" s="90">
        <v>9.8862642169728787E-2</v>
      </c>
    </row>
    <row r="257" spans="1:2" x14ac:dyDescent="0.3">
      <c r="A257" s="76" t="s">
        <v>343</v>
      </c>
      <c r="B257" s="90">
        <v>9.4488188976377951E-2</v>
      </c>
    </row>
    <row r="258" spans="1:2" x14ac:dyDescent="0.3">
      <c r="A258" s="76" t="s">
        <v>328</v>
      </c>
      <c r="B258" s="90">
        <v>9.3138533785546568E-2</v>
      </c>
    </row>
    <row r="259" spans="1:2" x14ac:dyDescent="0.3">
      <c r="A259" s="76" t="s">
        <v>342</v>
      </c>
      <c r="B259" s="90">
        <v>8.9027431421446382E-2</v>
      </c>
    </row>
    <row r="260" spans="1:2" x14ac:dyDescent="0.3">
      <c r="A260" s="76" t="s">
        <v>333</v>
      </c>
      <c r="B260" s="90">
        <v>6.5961337513061657E-2</v>
      </c>
    </row>
    <row r="261" spans="1:2" x14ac:dyDescent="0.3">
      <c r="A261" s="76" t="s">
        <v>340</v>
      </c>
      <c r="B261" s="90">
        <v>4.3015798529641797E-2</v>
      </c>
    </row>
    <row r="262" spans="1:2" x14ac:dyDescent="0.3">
      <c r="A262" s="76" t="s">
        <v>323</v>
      </c>
      <c r="B262" s="90">
        <v>3.4878088164056194E-2</v>
      </c>
    </row>
    <row r="263" spans="1:2" x14ac:dyDescent="0.3">
      <c r="A263" s="77" t="s">
        <v>305</v>
      </c>
      <c r="B263" s="91">
        <v>3.2786885245901641E-2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zoomScaleNormal="100" workbookViewId="0"/>
  </sheetViews>
  <sheetFormatPr defaultRowHeight="16.5" x14ac:dyDescent="0.25"/>
  <cols>
    <col min="1" max="1" width="30.85546875" style="2" customWidth="1"/>
    <col min="2" max="4" width="17.140625" style="2" customWidth="1"/>
    <col min="5" max="5" width="25.28515625" style="2" customWidth="1"/>
    <col min="6" max="9" width="17.140625" style="2" customWidth="1"/>
    <col min="10" max="16384" width="9.140625" style="2"/>
  </cols>
  <sheetData>
    <row r="1" spans="1:9" x14ac:dyDescent="0.25">
      <c r="A1" s="52" t="s">
        <v>581</v>
      </c>
    </row>
    <row r="3" spans="1:9" x14ac:dyDescent="0.25">
      <c r="A3" s="78" t="s">
        <v>362</v>
      </c>
    </row>
    <row r="5" spans="1:9" x14ac:dyDescent="0.25">
      <c r="A5" s="346" t="s">
        <v>347</v>
      </c>
      <c r="B5" s="350" t="s">
        <v>582</v>
      </c>
      <c r="C5" s="350"/>
      <c r="D5" s="350"/>
      <c r="E5" s="350"/>
      <c r="F5" s="350"/>
      <c r="G5" s="351" t="s">
        <v>583</v>
      </c>
      <c r="H5" s="350"/>
      <c r="I5" s="350"/>
    </row>
    <row r="6" spans="1:9" ht="18" x14ac:dyDescent="0.25">
      <c r="A6" s="355"/>
      <c r="B6" s="206" t="s">
        <v>584</v>
      </c>
      <c r="C6" s="206" t="s">
        <v>585</v>
      </c>
      <c r="D6" s="206" t="s">
        <v>622</v>
      </c>
      <c r="E6" s="206" t="s">
        <v>623</v>
      </c>
      <c r="F6" s="206" t="s">
        <v>586</v>
      </c>
      <c r="G6" s="207" t="s">
        <v>624</v>
      </c>
      <c r="H6" s="206" t="s">
        <v>625</v>
      </c>
      <c r="I6" s="206" t="s">
        <v>626</v>
      </c>
    </row>
    <row r="7" spans="1:9" x14ac:dyDescent="0.25">
      <c r="A7" s="139" t="s">
        <v>346</v>
      </c>
      <c r="B7" s="185">
        <v>14060</v>
      </c>
      <c r="C7" s="185">
        <v>1025</v>
      </c>
      <c r="D7" s="163">
        <v>0.11</v>
      </c>
      <c r="E7" s="163">
        <v>0.36</v>
      </c>
      <c r="F7" s="186">
        <v>15.62</v>
      </c>
      <c r="G7" s="187">
        <v>64</v>
      </c>
      <c r="H7" s="37">
        <v>1953972</v>
      </c>
      <c r="I7" s="37">
        <v>1184948</v>
      </c>
    </row>
    <row r="8" spans="1:9" x14ac:dyDescent="0.25">
      <c r="A8" s="139" t="s">
        <v>341</v>
      </c>
      <c r="B8" s="185">
        <v>2948</v>
      </c>
      <c r="C8" s="163">
        <v>289</v>
      </c>
      <c r="D8" s="163">
        <v>0.25</v>
      </c>
      <c r="E8" s="163">
        <v>0.38</v>
      </c>
      <c r="F8" s="186">
        <v>31.94</v>
      </c>
      <c r="G8" s="187">
        <v>21</v>
      </c>
      <c r="H8" s="37">
        <v>732688</v>
      </c>
      <c r="I8" s="37">
        <v>278813</v>
      </c>
    </row>
    <row r="9" spans="1:9" x14ac:dyDescent="0.25">
      <c r="A9" s="139" t="s">
        <v>344</v>
      </c>
      <c r="B9" s="185">
        <v>4846</v>
      </c>
      <c r="C9" s="163">
        <v>235</v>
      </c>
      <c r="D9" s="163">
        <v>0.12</v>
      </c>
      <c r="E9" s="163">
        <v>0.31</v>
      </c>
      <c r="F9" s="186">
        <v>24.24</v>
      </c>
      <c r="G9" s="187">
        <v>29</v>
      </c>
      <c r="H9" s="37">
        <v>1264689</v>
      </c>
      <c r="I9" s="37">
        <v>570126</v>
      </c>
    </row>
    <row r="10" spans="1:9" x14ac:dyDescent="0.25">
      <c r="A10" s="139" t="s">
        <v>327</v>
      </c>
      <c r="B10" s="185">
        <v>7798</v>
      </c>
      <c r="C10" s="163">
        <v>172</v>
      </c>
      <c r="D10" s="163">
        <v>0.26</v>
      </c>
      <c r="E10" s="163">
        <v>0.46</v>
      </c>
      <c r="F10" s="186">
        <v>48.91</v>
      </c>
      <c r="G10" s="187">
        <v>56</v>
      </c>
      <c r="H10" s="37">
        <v>2175332</v>
      </c>
      <c r="I10" s="37">
        <v>560649</v>
      </c>
    </row>
    <row r="11" spans="1:9" x14ac:dyDescent="0.25">
      <c r="A11" s="139" t="s">
        <v>343</v>
      </c>
      <c r="B11" s="185">
        <v>3385</v>
      </c>
      <c r="C11" s="163">
        <v>345</v>
      </c>
      <c r="D11" s="163">
        <v>0.21</v>
      </c>
      <c r="E11" s="163">
        <v>0.33</v>
      </c>
      <c r="F11" s="186">
        <v>25.34</v>
      </c>
      <c r="G11" s="187">
        <v>36</v>
      </c>
      <c r="H11" s="37">
        <v>1169556</v>
      </c>
      <c r="I11" s="37">
        <v>378534</v>
      </c>
    </row>
    <row r="12" spans="1:9" x14ac:dyDescent="0.25">
      <c r="A12" s="139" t="s">
        <v>342</v>
      </c>
      <c r="B12" s="185">
        <v>5015</v>
      </c>
      <c r="C12" s="163">
        <v>245</v>
      </c>
      <c r="D12" s="163">
        <v>0.15</v>
      </c>
      <c r="E12" s="163">
        <v>0.4</v>
      </c>
      <c r="F12" s="186">
        <v>31.84</v>
      </c>
      <c r="G12" s="187">
        <v>45</v>
      </c>
      <c r="H12" s="37">
        <v>1427327</v>
      </c>
      <c r="I12" s="37">
        <v>464508</v>
      </c>
    </row>
    <row r="13" spans="1:9" x14ac:dyDescent="0.25">
      <c r="A13" s="139" t="s">
        <v>326</v>
      </c>
      <c r="B13" s="185">
        <v>6223</v>
      </c>
      <c r="C13" s="163">
        <v>129</v>
      </c>
      <c r="D13" s="163">
        <v>0.28999999999999998</v>
      </c>
      <c r="E13" s="163">
        <v>0.46</v>
      </c>
      <c r="F13" s="186">
        <v>49.61</v>
      </c>
      <c r="G13" s="187">
        <v>51</v>
      </c>
      <c r="H13" s="37">
        <v>2252199</v>
      </c>
      <c r="I13" s="37">
        <v>507973</v>
      </c>
    </row>
    <row r="14" spans="1:9" x14ac:dyDescent="0.25">
      <c r="A14" s="139" t="s">
        <v>345</v>
      </c>
      <c r="B14" s="185">
        <v>4817</v>
      </c>
      <c r="C14" s="163">
        <v>303</v>
      </c>
      <c r="D14" s="163">
        <v>0.14000000000000001</v>
      </c>
      <c r="E14" s="163">
        <v>0.28000000000000003</v>
      </c>
      <c r="F14" s="186">
        <v>21.26</v>
      </c>
      <c r="G14" s="187">
        <v>47</v>
      </c>
      <c r="H14" s="37">
        <v>1419243</v>
      </c>
      <c r="I14" s="37">
        <v>472802</v>
      </c>
    </row>
    <row r="15" spans="1:9" x14ac:dyDescent="0.25">
      <c r="A15" s="139" t="s">
        <v>329</v>
      </c>
      <c r="B15" s="185">
        <v>5302</v>
      </c>
      <c r="C15" s="163">
        <v>88</v>
      </c>
      <c r="D15" s="163">
        <v>0.18</v>
      </c>
      <c r="E15" s="163">
        <v>0.48</v>
      </c>
      <c r="F15" s="186">
        <v>44.02</v>
      </c>
      <c r="G15" s="187">
        <v>44</v>
      </c>
      <c r="H15" s="37">
        <v>1391684</v>
      </c>
      <c r="I15" s="37">
        <v>499563</v>
      </c>
    </row>
    <row r="16" spans="1:9" x14ac:dyDescent="0.25">
      <c r="A16" s="139" t="s">
        <v>587</v>
      </c>
      <c r="B16" s="185">
        <v>4063</v>
      </c>
      <c r="C16" s="163">
        <v>137</v>
      </c>
      <c r="D16" s="163">
        <v>0.18</v>
      </c>
      <c r="E16" s="163">
        <v>0.41</v>
      </c>
      <c r="F16" s="186">
        <v>36.35</v>
      </c>
      <c r="G16" s="187">
        <v>32</v>
      </c>
      <c r="H16" s="37">
        <v>1872749</v>
      </c>
      <c r="I16" s="37">
        <v>433015</v>
      </c>
    </row>
    <row r="17" spans="1:9" x14ac:dyDescent="0.25">
      <c r="A17" s="139" t="s">
        <v>337</v>
      </c>
      <c r="B17" s="185">
        <v>5847</v>
      </c>
      <c r="C17" s="163">
        <v>167</v>
      </c>
      <c r="D17" s="163">
        <v>0.13</v>
      </c>
      <c r="E17" s="163">
        <v>0.47</v>
      </c>
      <c r="F17" s="186">
        <v>38.93</v>
      </c>
      <c r="G17" s="187">
        <v>47</v>
      </c>
      <c r="H17" s="37">
        <v>2478807</v>
      </c>
      <c r="I17" s="37">
        <v>507470</v>
      </c>
    </row>
    <row r="18" spans="1:9" x14ac:dyDescent="0.25">
      <c r="A18" s="139" t="s">
        <v>323</v>
      </c>
      <c r="B18" s="185">
        <v>9835</v>
      </c>
      <c r="C18" s="163">
        <v>149</v>
      </c>
      <c r="D18" s="163">
        <v>0.19</v>
      </c>
      <c r="E18" s="163">
        <v>0.5</v>
      </c>
      <c r="F18" s="186">
        <v>50.94</v>
      </c>
      <c r="G18" s="187">
        <v>71</v>
      </c>
      <c r="H18" s="37">
        <v>5005599</v>
      </c>
      <c r="I18" s="37">
        <v>637154</v>
      </c>
    </row>
    <row r="19" spans="1:9" x14ac:dyDescent="0.25">
      <c r="A19" s="139" t="s">
        <v>340</v>
      </c>
      <c r="B19" s="185">
        <v>7974</v>
      </c>
      <c r="C19" s="163">
        <v>171</v>
      </c>
      <c r="D19" s="163">
        <v>0.1</v>
      </c>
      <c r="E19" s="163">
        <v>0.39</v>
      </c>
      <c r="F19" s="186">
        <v>34.840000000000003</v>
      </c>
      <c r="G19" s="187">
        <v>49</v>
      </c>
      <c r="H19" s="37">
        <v>3057461</v>
      </c>
      <c r="I19" s="37">
        <v>673388</v>
      </c>
    </row>
    <row r="20" spans="1:9" x14ac:dyDescent="0.25">
      <c r="A20" s="139" t="s">
        <v>313</v>
      </c>
      <c r="B20" s="185">
        <v>9665</v>
      </c>
      <c r="C20" s="163">
        <v>81</v>
      </c>
      <c r="D20" s="163">
        <v>0.31</v>
      </c>
      <c r="E20" s="163">
        <v>0.6</v>
      </c>
      <c r="F20" s="186">
        <v>66.72</v>
      </c>
      <c r="G20" s="187">
        <v>59</v>
      </c>
      <c r="H20" s="37">
        <v>2500669</v>
      </c>
      <c r="I20" s="37">
        <v>617098</v>
      </c>
    </row>
    <row r="21" spans="1:9" x14ac:dyDescent="0.25">
      <c r="A21" s="139" t="s">
        <v>318</v>
      </c>
      <c r="B21" s="185">
        <v>8671</v>
      </c>
      <c r="C21" s="163">
        <v>187</v>
      </c>
      <c r="D21" s="163">
        <v>0.3</v>
      </c>
      <c r="E21" s="163">
        <v>0.55000000000000004</v>
      </c>
      <c r="F21" s="186">
        <v>57.88</v>
      </c>
      <c r="G21" s="187">
        <v>77</v>
      </c>
      <c r="H21" s="37">
        <v>3220367</v>
      </c>
      <c r="I21" s="37">
        <v>710820</v>
      </c>
    </row>
    <row r="22" spans="1:9" x14ac:dyDescent="0.25">
      <c r="A22" s="139" t="s">
        <v>333</v>
      </c>
      <c r="B22" s="185">
        <v>10647</v>
      </c>
      <c r="C22" s="163">
        <v>212</v>
      </c>
      <c r="D22" s="163">
        <v>0.16</v>
      </c>
      <c r="E22" s="163">
        <v>0.41</v>
      </c>
      <c r="F22" s="186">
        <v>42.62</v>
      </c>
      <c r="G22" s="187">
        <v>82</v>
      </c>
      <c r="H22" s="37">
        <v>2604128</v>
      </c>
      <c r="I22" s="37">
        <v>791069</v>
      </c>
    </row>
    <row r="23" spans="1:9" x14ac:dyDescent="0.25">
      <c r="A23" s="139" t="s">
        <v>325</v>
      </c>
      <c r="B23" s="185">
        <v>11784</v>
      </c>
      <c r="C23" s="163">
        <v>348</v>
      </c>
      <c r="D23" s="163">
        <v>0.24</v>
      </c>
      <c r="E23" s="163">
        <v>0.49</v>
      </c>
      <c r="F23" s="186">
        <v>50.01</v>
      </c>
      <c r="G23" s="187">
        <v>100</v>
      </c>
      <c r="H23" s="37">
        <v>4213906</v>
      </c>
      <c r="I23" s="37">
        <v>945251</v>
      </c>
    </row>
    <row r="24" spans="1:9" x14ac:dyDescent="0.25">
      <c r="A24" s="139" t="s">
        <v>331</v>
      </c>
      <c r="B24" s="185">
        <v>4981</v>
      </c>
      <c r="C24" s="163">
        <v>108</v>
      </c>
      <c r="D24" s="163">
        <v>0.16</v>
      </c>
      <c r="E24" s="163">
        <v>0.5</v>
      </c>
      <c r="F24" s="186">
        <v>42.97</v>
      </c>
      <c r="G24" s="187">
        <v>36</v>
      </c>
      <c r="H24" s="37">
        <v>1627239</v>
      </c>
      <c r="I24" s="37">
        <v>338638</v>
      </c>
    </row>
    <row r="25" spans="1:9" x14ac:dyDescent="0.25">
      <c r="A25" s="139" t="s">
        <v>330</v>
      </c>
      <c r="B25" s="185">
        <v>6463</v>
      </c>
      <c r="C25" s="163">
        <v>109</v>
      </c>
      <c r="D25" s="163">
        <v>0.16</v>
      </c>
      <c r="E25" s="163">
        <v>0.47</v>
      </c>
      <c r="F25" s="186">
        <v>43.29</v>
      </c>
      <c r="G25" s="187">
        <v>42</v>
      </c>
      <c r="H25" s="37">
        <v>3527876</v>
      </c>
      <c r="I25" s="37">
        <v>483044</v>
      </c>
    </row>
    <row r="26" spans="1:9" x14ac:dyDescent="0.25">
      <c r="A26" s="139" t="s">
        <v>338</v>
      </c>
      <c r="B26" s="185">
        <v>2781</v>
      </c>
      <c r="C26" s="163">
        <v>41</v>
      </c>
      <c r="D26" s="163">
        <v>0.12</v>
      </c>
      <c r="E26" s="163">
        <v>0.49</v>
      </c>
      <c r="F26" s="186">
        <v>38.729999999999997</v>
      </c>
      <c r="G26" s="187">
        <v>26</v>
      </c>
      <c r="H26" s="37">
        <v>1063817</v>
      </c>
      <c r="I26" s="37">
        <v>301194</v>
      </c>
    </row>
    <row r="27" spans="1:9" x14ac:dyDescent="0.25">
      <c r="A27" s="139" t="s">
        <v>335</v>
      </c>
      <c r="B27" s="185">
        <v>6234</v>
      </c>
      <c r="C27" s="163">
        <v>105</v>
      </c>
      <c r="D27" s="163">
        <v>0.15</v>
      </c>
      <c r="E27" s="163">
        <v>0.45</v>
      </c>
      <c r="F27" s="186">
        <v>41.35</v>
      </c>
      <c r="G27" s="187">
        <v>40</v>
      </c>
      <c r="H27" s="37">
        <v>3187778</v>
      </c>
      <c r="I27" s="37">
        <v>555019</v>
      </c>
    </row>
    <row r="28" spans="1:9" x14ac:dyDescent="0.25">
      <c r="A28" s="139" t="s">
        <v>324</v>
      </c>
      <c r="B28" s="185">
        <v>5155</v>
      </c>
      <c r="C28" s="163">
        <v>168</v>
      </c>
      <c r="D28" s="163">
        <v>0.27</v>
      </c>
      <c r="E28" s="163">
        <v>0.53</v>
      </c>
      <c r="F28" s="186">
        <v>50.02</v>
      </c>
      <c r="G28" s="187">
        <v>33</v>
      </c>
      <c r="H28" s="37">
        <v>2219306</v>
      </c>
      <c r="I28" s="37">
        <v>415790</v>
      </c>
    </row>
    <row r="29" spans="1:9" x14ac:dyDescent="0.25">
      <c r="A29" s="139" t="s">
        <v>334</v>
      </c>
      <c r="B29" s="185">
        <v>5863</v>
      </c>
      <c r="C29" s="163">
        <v>186</v>
      </c>
      <c r="D29" s="163">
        <v>0.2</v>
      </c>
      <c r="E29" s="163">
        <v>0.47</v>
      </c>
      <c r="F29" s="186">
        <v>42.62</v>
      </c>
      <c r="G29" s="187">
        <v>48</v>
      </c>
      <c r="H29" s="37">
        <v>2147162</v>
      </c>
      <c r="I29" s="37">
        <v>562419</v>
      </c>
    </row>
    <row r="30" spans="1:9" x14ac:dyDescent="0.25">
      <c r="A30" s="139" t="s">
        <v>332</v>
      </c>
      <c r="B30" s="185">
        <v>3943</v>
      </c>
      <c r="C30" s="163">
        <v>104</v>
      </c>
      <c r="D30" s="163">
        <v>0.19</v>
      </c>
      <c r="E30" s="163">
        <v>0.49</v>
      </c>
      <c r="F30" s="186">
        <v>42.9</v>
      </c>
      <c r="G30" s="187">
        <v>33</v>
      </c>
      <c r="H30" s="37">
        <v>1611203</v>
      </c>
      <c r="I30" s="37">
        <v>370095</v>
      </c>
    </row>
    <row r="31" spans="1:9" x14ac:dyDescent="0.25">
      <c r="A31" s="139" t="s">
        <v>328</v>
      </c>
      <c r="B31" s="185">
        <v>9670</v>
      </c>
      <c r="C31" s="163">
        <v>397</v>
      </c>
      <c r="D31" s="163">
        <v>0.15</v>
      </c>
      <c r="E31" s="163">
        <v>0.57999999999999996</v>
      </c>
      <c r="F31" s="186">
        <v>45.51</v>
      </c>
      <c r="G31" s="187">
        <v>91</v>
      </c>
      <c r="H31" s="37">
        <v>2650290</v>
      </c>
      <c r="I31" s="37">
        <v>856058</v>
      </c>
    </row>
    <row r="32" spans="1:9" x14ac:dyDescent="0.25">
      <c r="A32" s="139" t="s">
        <v>336</v>
      </c>
      <c r="B32" s="185">
        <v>5947</v>
      </c>
      <c r="C32" s="163">
        <v>130</v>
      </c>
      <c r="D32" s="163">
        <v>0.14000000000000001</v>
      </c>
      <c r="E32" s="163">
        <v>0.45</v>
      </c>
      <c r="F32" s="186">
        <v>39.35</v>
      </c>
      <c r="G32" s="187">
        <v>38</v>
      </c>
      <c r="H32" s="37">
        <v>2901068</v>
      </c>
      <c r="I32" s="37">
        <v>491783</v>
      </c>
    </row>
    <row r="33" spans="1:9" x14ac:dyDescent="0.25">
      <c r="A33" s="139" t="s">
        <v>320</v>
      </c>
      <c r="B33" s="185">
        <v>7630</v>
      </c>
      <c r="C33" s="163">
        <v>79</v>
      </c>
      <c r="D33" s="163">
        <v>0.21</v>
      </c>
      <c r="E33" s="163">
        <v>0.56000000000000005</v>
      </c>
      <c r="F33" s="186">
        <v>54.9</v>
      </c>
      <c r="G33" s="187">
        <v>61</v>
      </c>
      <c r="H33" s="37">
        <v>2545319</v>
      </c>
      <c r="I33" s="37">
        <v>633756</v>
      </c>
    </row>
    <row r="34" spans="1:9" x14ac:dyDescent="0.25">
      <c r="A34" s="139" t="s">
        <v>317</v>
      </c>
      <c r="B34" s="185">
        <v>5282</v>
      </c>
      <c r="C34" s="163">
        <v>76</v>
      </c>
      <c r="D34" s="163">
        <v>0.35</v>
      </c>
      <c r="E34" s="163">
        <v>0.53</v>
      </c>
      <c r="F34" s="186">
        <v>58.28</v>
      </c>
      <c r="G34" s="187">
        <v>39</v>
      </c>
      <c r="H34" s="37">
        <v>1887380</v>
      </c>
      <c r="I34" s="37">
        <v>382100</v>
      </c>
    </row>
    <row r="35" spans="1:9" x14ac:dyDescent="0.25">
      <c r="A35" s="139" t="s">
        <v>307</v>
      </c>
      <c r="B35" s="185">
        <v>11165</v>
      </c>
      <c r="C35" s="163">
        <v>84</v>
      </c>
      <c r="D35" s="163">
        <v>0.41</v>
      </c>
      <c r="E35" s="163">
        <v>0.65</v>
      </c>
      <c r="F35" s="186">
        <v>78.36</v>
      </c>
      <c r="G35" s="187">
        <v>83</v>
      </c>
      <c r="H35" s="37">
        <v>2291959</v>
      </c>
      <c r="I35" s="37">
        <v>663599</v>
      </c>
    </row>
    <row r="36" spans="1:9" x14ac:dyDescent="0.25">
      <c r="A36" s="139" t="s">
        <v>303</v>
      </c>
      <c r="B36" s="185">
        <v>6581</v>
      </c>
      <c r="C36" s="163">
        <v>80</v>
      </c>
      <c r="D36" s="163">
        <v>0.51</v>
      </c>
      <c r="E36" s="163">
        <v>0.73</v>
      </c>
      <c r="F36" s="186">
        <v>82.68</v>
      </c>
      <c r="G36" s="187">
        <v>41</v>
      </c>
      <c r="H36" s="37">
        <v>1748406</v>
      </c>
      <c r="I36" s="37">
        <v>434489</v>
      </c>
    </row>
    <row r="37" spans="1:9" x14ac:dyDescent="0.25">
      <c r="A37" s="139" t="s">
        <v>301</v>
      </c>
      <c r="B37" s="185">
        <v>14201</v>
      </c>
      <c r="C37" s="163">
        <v>33</v>
      </c>
      <c r="D37" s="163">
        <v>0.52</v>
      </c>
      <c r="E37" s="163">
        <v>0.75</v>
      </c>
      <c r="F37" s="186">
        <v>97.78</v>
      </c>
      <c r="G37" s="187">
        <v>79</v>
      </c>
      <c r="H37" s="37">
        <v>3044320</v>
      </c>
      <c r="I37" s="37">
        <v>861211</v>
      </c>
    </row>
    <row r="38" spans="1:9" x14ac:dyDescent="0.25">
      <c r="A38" s="139" t="s">
        <v>316</v>
      </c>
      <c r="B38" s="185">
        <v>5407</v>
      </c>
      <c r="C38" s="163">
        <v>88</v>
      </c>
      <c r="D38" s="163">
        <v>0.3</v>
      </c>
      <c r="E38" s="163">
        <v>0.61</v>
      </c>
      <c r="F38" s="186">
        <v>59.95</v>
      </c>
      <c r="G38" s="187">
        <v>39</v>
      </c>
      <c r="H38" s="37">
        <v>2220875</v>
      </c>
      <c r="I38" s="37">
        <v>413395</v>
      </c>
    </row>
    <row r="39" spans="1:9" x14ac:dyDescent="0.25">
      <c r="A39" s="139" t="s">
        <v>321</v>
      </c>
      <c r="B39" s="185">
        <v>8708</v>
      </c>
      <c r="C39" s="163">
        <v>115</v>
      </c>
      <c r="D39" s="163">
        <v>0.22</v>
      </c>
      <c r="E39" s="163">
        <v>0.5</v>
      </c>
      <c r="F39" s="186">
        <v>52.32</v>
      </c>
      <c r="G39" s="187">
        <v>81</v>
      </c>
      <c r="H39" s="37">
        <v>3194077</v>
      </c>
      <c r="I39" s="37">
        <v>690194</v>
      </c>
    </row>
    <row r="40" spans="1:9" x14ac:dyDescent="0.25">
      <c r="A40" s="139" t="s">
        <v>314</v>
      </c>
      <c r="B40" s="185">
        <v>12155</v>
      </c>
      <c r="C40" s="163">
        <v>301</v>
      </c>
      <c r="D40" s="163">
        <v>0.31</v>
      </c>
      <c r="E40" s="163">
        <v>0.6</v>
      </c>
      <c r="F40" s="186">
        <v>63.56</v>
      </c>
      <c r="G40" s="187">
        <v>83</v>
      </c>
      <c r="H40" s="37">
        <v>4894793</v>
      </c>
      <c r="I40" s="37">
        <v>521580</v>
      </c>
    </row>
    <row r="41" spans="1:9" x14ac:dyDescent="0.25">
      <c r="A41" s="139" t="s">
        <v>319</v>
      </c>
      <c r="B41" s="185">
        <v>9889</v>
      </c>
      <c r="C41" s="163">
        <v>104</v>
      </c>
      <c r="D41" s="163">
        <v>0.18</v>
      </c>
      <c r="E41" s="163">
        <v>0.59</v>
      </c>
      <c r="F41" s="186">
        <v>57.81</v>
      </c>
      <c r="G41" s="187">
        <v>62</v>
      </c>
      <c r="H41" s="37">
        <v>2682213</v>
      </c>
      <c r="I41" s="37">
        <v>577834</v>
      </c>
    </row>
    <row r="42" spans="1:9" x14ac:dyDescent="0.25">
      <c r="A42" s="139" t="s">
        <v>312</v>
      </c>
      <c r="B42" s="185">
        <v>11040</v>
      </c>
      <c r="C42" s="163">
        <v>252</v>
      </c>
      <c r="D42" s="163">
        <v>0.42</v>
      </c>
      <c r="E42" s="163">
        <v>0.56999999999999995</v>
      </c>
      <c r="F42" s="186">
        <v>68.239999999999995</v>
      </c>
      <c r="G42" s="187">
        <v>81</v>
      </c>
      <c r="H42" s="37">
        <v>3022357</v>
      </c>
      <c r="I42" s="37">
        <v>755891</v>
      </c>
    </row>
    <row r="43" spans="1:9" x14ac:dyDescent="0.25">
      <c r="A43" s="139" t="s">
        <v>304</v>
      </c>
      <c r="B43" s="185">
        <v>20821</v>
      </c>
      <c r="C43" s="163">
        <v>231</v>
      </c>
      <c r="D43" s="163">
        <v>0.34</v>
      </c>
      <c r="E43" s="163">
        <v>0.62</v>
      </c>
      <c r="F43" s="186">
        <v>82.1</v>
      </c>
      <c r="G43" s="187">
        <v>127</v>
      </c>
      <c r="H43" s="37">
        <v>6668403</v>
      </c>
      <c r="I43" s="37">
        <v>1216583</v>
      </c>
    </row>
    <row r="44" spans="1:9" x14ac:dyDescent="0.25">
      <c r="A44" s="139" t="s">
        <v>322</v>
      </c>
      <c r="B44" s="185">
        <v>3904</v>
      </c>
      <c r="C44" s="163">
        <v>196</v>
      </c>
      <c r="D44" s="163">
        <v>0.37</v>
      </c>
      <c r="E44" s="163">
        <v>0.49</v>
      </c>
      <c r="F44" s="186">
        <v>51.03</v>
      </c>
      <c r="G44" s="187">
        <v>35</v>
      </c>
      <c r="H44" s="37">
        <v>2561338</v>
      </c>
      <c r="I44" s="37">
        <v>355252</v>
      </c>
    </row>
    <row r="45" spans="1:9" x14ac:dyDescent="0.25">
      <c r="A45" s="139" t="s">
        <v>315</v>
      </c>
      <c r="B45" s="185">
        <v>3636</v>
      </c>
      <c r="C45" s="163">
        <v>45</v>
      </c>
      <c r="D45" s="163">
        <v>0.32</v>
      </c>
      <c r="E45" s="163">
        <v>0.63</v>
      </c>
      <c r="F45" s="186">
        <v>61.35</v>
      </c>
      <c r="G45" s="187">
        <v>30</v>
      </c>
      <c r="H45" s="37">
        <v>1918774</v>
      </c>
      <c r="I45" s="37">
        <v>363654</v>
      </c>
    </row>
    <row r="46" spans="1:9" x14ac:dyDescent="0.25">
      <c r="A46" s="139" t="s">
        <v>311</v>
      </c>
      <c r="B46" s="185">
        <v>9720</v>
      </c>
      <c r="C46" s="163">
        <v>198</v>
      </c>
      <c r="D46" s="163">
        <v>0.44</v>
      </c>
      <c r="E46" s="163">
        <v>0.65</v>
      </c>
      <c r="F46" s="186">
        <v>74.209999999999994</v>
      </c>
      <c r="G46" s="187">
        <v>77</v>
      </c>
      <c r="H46" s="37">
        <v>3682650</v>
      </c>
      <c r="I46" s="37">
        <v>621461</v>
      </c>
    </row>
    <row r="47" spans="1:9" x14ac:dyDescent="0.25">
      <c r="A47" s="139" t="s">
        <v>309</v>
      </c>
      <c r="B47" s="185">
        <v>24176</v>
      </c>
      <c r="C47" s="163">
        <v>334</v>
      </c>
      <c r="D47" s="163">
        <v>0.3</v>
      </c>
      <c r="E47" s="163">
        <v>0.53</v>
      </c>
      <c r="F47" s="186">
        <v>75.78</v>
      </c>
      <c r="G47" s="187">
        <v>239</v>
      </c>
      <c r="H47" s="37">
        <v>7603954</v>
      </c>
      <c r="I47" s="37">
        <v>1796118</v>
      </c>
    </row>
    <row r="48" spans="1:9" x14ac:dyDescent="0.25">
      <c r="A48" s="139" t="s">
        <v>310</v>
      </c>
      <c r="B48" s="185">
        <v>12606</v>
      </c>
      <c r="C48" s="163">
        <v>110</v>
      </c>
      <c r="D48" s="163">
        <v>0.35</v>
      </c>
      <c r="E48" s="163">
        <v>0.63</v>
      </c>
      <c r="F48" s="186">
        <v>74.64</v>
      </c>
      <c r="G48" s="187">
        <v>123</v>
      </c>
      <c r="H48" s="37">
        <v>3919076</v>
      </c>
      <c r="I48" s="37">
        <v>721634</v>
      </c>
    </row>
    <row r="49" spans="1:9" x14ac:dyDescent="0.25">
      <c r="A49" s="139" t="s">
        <v>308</v>
      </c>
      <c r="B49" s="185">
        <v>8822</v>
      </c>
      <c r="C49" s="163">
        <v>100</v>
      </c>
      <c r="D49" s="163">
        <v>0.42</v>
      </c>
      <c r="E49" s="163">
        <v>0.69</v>
      </c>
      <c r="F49" s="186">
        <v>77.36</v>
      </c>
      <c r="G49" s="187">
        <v>57</v>
      </c>
      <c r="H49" s="37">
        <v>2615581</v>
      </c>
      <c r="I49" s="37">
        <v>542870</v>
      </c>
    </row>
    <row r="50" spans="1:9" x14ac:dyDescent="0.25">
      <c r="A50" s="139" t="s">
        <v>306</v>
      </c>
      <c r="B50" s="185">
        <v>11689</v>
      </c>
      <c r="C50" s="163">
        <v>72</v>
      </c>
      <c r="D50" s="163">
        <v>0.46</v>
      </c>
      <c r="E50" s="163">
        <v>0.6</v>
      </c>
      <c r="F50" s="186">
        <v>79.31</v>
      </c>
      <c r="G50" s="187">
        <v>85</v>
      </c>
      <c r="H50" s="37">
        <v>3997100</v>
      </c>
      <c r="I50" s="37">
        <v>712082</v>
      </c>
    </row>
    <row r="51" spans="1:9" x14ac:dyDescent="0.25">
      <c r="A51" s="139" t="s">
        <v>305</v>
      </c>
      <c r="B51" s="185">
        <v>12511</v>
      </c>
      <c r="C51" s="163">
        <v>56</v>
      </c>
      <c r="D51" s="163">
        <v>0.35</v>
      </c>
      <c r="E51" s="163">
        <v>0.69</v>
      </c>
      <c r="F51" s="186">
        <v>80.27</v>
      </c>
      <c r="G51" s="187">
        <v>102</v>
      </c>
      <c r="H51" s="37">
        <v>3047910</v>
      </c>
      <c r="I51" s="37">
        <v>784315</v>
      </c>
    </row>
    <row r="52" spans="1:9" x14ac:dyDescent="0.25">
      <c r="A52" s="140" t="s">
        <v>302</v>
      </c>
      <c r="B52" s="40">
        <v>9531</v>
      </c>
      <c r="C52" s="41">
        <v>134</v>
      </c>
      <c r="D52" s="41">
        <v>0.6</v>
      </c>
      <c r="E52" s="41">
        <v>0.69</v>
      </c>
      <c r="F52" s="162">
        <v>88.53</v>
      </c>
      <c r="G52" s="188">
        <v>60</v>
      </c>
      <c r="H52" s="40">
        <v>2039442</v>
      </c>
      <c r="I52" s="40">
        <v>455727</v>
      </c>
    </row>
    <row r="55" spans="1:9" x14ac:dyDescent="0.25">
      <c r="A55" s="52" t="s">
        <v>588</v>
      </c>
    </row>
    <row r="57" spans="1:9" x14ac:dyDescent="0.25">
      <c r="A57" s="78" t="s">
        <v>362</v>
      </c>
    </row>
    <row r="59" spans="1:9" x14ac:dyDescent="0.25">
      <c r="A59" s="346" t="s">
        <v>347</v>
      </c>
      <c r="B59" s="350" t="s">
        <v>589</v>
      </c>
      <c r="C59" s="350"/>
      <c r="D59" s="350"/>
      <c r="E59" s="350"/>
      <c r="F59" s="350"/>
      <c r="G59" s="350"/>
      <c r="H59" s="205" t="s">
        <v>590</v>
      </c>
    </row>
    <row r="60" spans="1:9" ht="18" x14ac:dyDescent="0.25">
      <c r="A60" s="353"/>
      <c r="B60" s="206" t="s">
        <v>592</v>
      </c>
      <c r="C60" s="206" t="s">
        <v>593</v>
      </c>
      <c r="D60" s="206" t="s">
        <v>594</v>
      </c>
      <c r="E60" s="206" t="s">
        <v>595</v>
      </c>
      <c r="F60" s="206" t="s">
        <v>596</v>
      </c>
      <c r="G60" s="206" t="s">
        <v>597</v>
      </c>
      <c r="H60" s="207" t="s">
        <v>591</v>
      </c>
    </row>
    <row r="61" spans="1:9" x14ac:dyDescent="0.25">
      <c r="A61" s="139" t="s">
        <v>346</v>
      </c>
      <c r="B61" s="185">
        <v>77766</v>
      </c>
      <c r="C61" s="185">
        <v>8552</v>
      </c>
      <c r="D61" s="163">
        <v>59</v>
      </c>
      <c r="E61" s="163">
        <v>180</v>
      </c>
      <c r="F61" s="163">
        <v>502</v>
      </c>
      <c r="G61" s="37">
        <v>1604</v>
      </c>
      <c r="H61" s="187">
        <v>895</v>
      </c>
    </row>
    <row r="62" spans="1:9" x14ac:dyDescent="0.25">
      <c r="A62" s="139" t="s">
        <v>341</v>
      </c>
      <c r="B62" s="185">
        <v>103722</v>
      </c>
      <c r="C62" s="185">
        <v>1269</v>
      </c>
      <c r="D62" s="163">
        <v>575</v>
      </c>
      <c r="E62" s="163">
        <v>98</v>
      </c>
      <c r="F62" s="163">
        <v>285</v>
      </c>
      <c r="G62" s="36">
        <v>787</v>
      </c>
      <c r="H62" s="187">
        <v>188</v>
      </c>
    </row>
    <row r="63" spans="1:9" x14ac:dyDescent="0.25">
      <c r="A63" s="139" t="s">
        <v>344</v>
      </c>
      <c r="B63" s="185">
        <v>6903</v>
      </c>
      <c r="C63" s="185">
        <v>6132</v>
      </c>
      <c r="D63" s="185">
        <v>1486</v>
      </c>
      <c r="E63" s="163">
        <v>434</v>
      </c>
      <c r="F63" s="163">
        <v>501</v>
      </c>
      <c r="G63" s="37">
        <v>1458</v>
      </c>
      <c r="H63" s="187">
        <v>379</v>
      </c>
    </row>
    <row r="64" spans="1:9" x14ac:dyDescent="0.25">
      <c r="A64" s="139" t="s">
        <v>327</v>
      </c>
      <c r="B64" s="185">
        <v>209234</v>
      </c>
      <c r="C64" s="185">
        <v>9449</v>
      </c>
      <c r="D64" s="185">
        <v>1926</v>
      </c>
      <c r="E64" s="163">
        <v>85</v>
      </c>
      <c r="F64" s="163">
        <v>873</v>
      </c>
      <c r="G64" s="37">
        <v>1601</v>
      </c>
      <c r="H64" s="187">
        <v>363</v>
      </c>
    </row>
    <row r="65" spans="1:8" x14ac:dyDescent="0.25">
      <c r="A65" s="139" t="s">
        <v>343</v>
      </c>
      <c r="B65" s="185">
        <v>40716</v>
      </c>
      <c r="C65" s="185">
        <v>4742</v>
      </c>
      <c r="D65" s="185">
        <v>1566</v>
      </c>
      <c r="E65" s="163">
        <v>114</v>
      </c>
      <c r="F65" s="163">
        <v>527</v>
      </c>
      <c r="G65" s="37">
        <v>1001</v>
      </c>
      <c r="H65" s="187">
        <v>257</v>
      </c>
    </row>
    <row r="66" spans="1:8" x14ac:dyDescent="0.25">
      <c r="A66" s="139" t="s">
        <v>342</v>
      </c>
      <c r="B66" s="185">
        <v>506679</v>
      </c>
      <c r="C66" s="185">
        <v>3630</v>
      </c>
      <c r="D66" s="185">
        <v>5890</v>
      </c>
      <c r="E66" s="163">
        <v>46</v>
      </c>
      <c r="F66" s="163">
        <v>550</v>
      </c>
      <c r="G66" s="37">
        <v>1207</v>
      </c>
      <c r="H66" s="187">
        <v>338</v>
      </c>
    </row>
    <row r="67" spans="1:8" x14ac:dyDescent="0.25">
      <c r="A67" s="139" t="s">
        <v>326</v>
      </c>
      <c r="B67" s="185">
        <v>111402</v>
      </c>
      <c r="C67" s="185">
        <v>2705</v>
      </c>
      <c r="D67" s="185">
        <v>2093</v>
      </c>
      <c r="E67" s="163">
        <v>462</v>
      </c>
      <c r="F67" s="163">
        <v>665</v>
      </c>
      <c r="G67" s="37">
        <v>2063</v>
      </c>
      <c r="H67" s="187">
        <v>373</v>
      </c>
    </row>
    <row r="68" spans="1:8" x14ac:dyDescent="0.25">
      <c r="A68" s="139" t="s">
        <v>345</v>
      </c>
      <c r="B68" s="185">
        <v>24744</v>
      </c>
      <c r="C68" s="185">
        <v>4345</v>
      </c>
      <c r="D68" s="185">
        <v>1676</v>
      </c>
      <c r="E68" s="163">
        <v>80</v>
      </c>
      <c r="F68" s="163">
        <v>688</v>
      </c>
      <c r="G68" s="37">
        <v>1300</v>
      </c>
      <c r="H68" s="187">
        <v>367</v>
      </c>
    </row>
    <row r="69" spans="1:8" x14ac:dyDescent="0.25">
      <c r="A69" s="139" t="s">
        <v>329</v>
      </c>
      <c r="B69" s="185">
        <v>316486</v>
      </c>
      <c r="C69" s="185">
        <v>3749</v>
      </c>
      <c r="D69" s="185">
        <v>1436</v>
      </c>
      <c r="E69" s="163">
        <v>179</v>
      </c>
      <c r="F69" s="163">
        <v>692</v>
      </c>
      <c r="G69" s="37">
        <v>1445</v>
      </c>
      <c r="H69" s="187">
        <v>276</v>
      </c>
    </row>
    <row r="70" spans="1:8" x14ac:dyDescent="0.25">
      <c r="A70" s="139" t="s">
        <v>339</v>
      </c>
      <c r="B70" s="185">
        <v>321068</v>
      </c>
      <c r="C70" s="185">
        <v>2688</v>
      </c>
      <c r="D70" s="163">
        <v>730</v>
      </c>
      <c r="E70" s="163">
        <v>112</v>
      </c>
      <c r="F70" s="163">
        <v>644</v>
      </c>
      <c r="G70" s="37">
        <v>1360</v>
      </c>
      <c r="H70" s="187">
        <v>272</v>
      </c>
    </row>
    <row r="71" spans="1:8" x14ac:dyDescent="0.25">
      <c r="A71" s="139" t="s">
        <v>337</v>
      </c>
      <c r="B71" s="185">
        <v>188709</v>
      </c>
      <c r="C71" s="185">
        <v>10176</v>
      </c>
      <c r="D71" s="185">
        <v>1173</v>
      </c>
      <c r="E71" s="163">
        <v>100</v>
      </c>
      <c r="F71" s="163">
        <v>825</v>
      </c>
      <c r="G71" s="37">
        <v>1644</v>
      </c>
      <c r="H71" s="187">
        <v>337</v>
      </c>
    </row>
    <row r="72" spans="1:8" x14ac:dyDescent="0.25">
      <c r="A72" s="139" t="s">
        <v>323</v>
      </c>
      <c r="B72" s="185">
        <v>8420</v>
      </c>
      <c r="C72" s="185">
        <v>2814</v>
      </c>
      <c r="D72" s="163">
        <v>919</v>
      </c>
      <c r="E72" s="163">
        <v>74</v>
      </c>
      <c r="F72" s="185">
        <v>1563</v>
      </c>
      <c r="G72" s="37">
        <v>4549</v>
      </c>
      <c r="H72" s="187">
        <v>520</v>
      </c>
    </row>
    <row r="73" spans="1:8" x14ac:dyDescent="0.25">
      <c r="A73" s="139" t="s">
        <v>340</v>
      </c>
      <c r="B73" s="185">
        <v>70382</v>
      </c>
      <c r="C73" s="185">
        <v>3444</v>
      </c>
      <c r="D73" s="185">
        <v>2647</v>
      </c>
      <c r="E73" s="163">
        <v>85</v>
      </c>
      <c r="F73" s="163">
        <v>973</v>
      </c>
      <c r="G73" s="37">
        <v>2332</v>
      </c>
      <c r="H73" s="187">
        <v>539</v>
      </c>
    </row>
    <row r="74" spans="1:8" x14ac:dyDescent="0.25">
      <c r="A74" s="139" t="s">
        <v>313</v>
      </c>
      <c r="B74" s="185">
        <v>21461</v>
      </c>
      <c r="C74" s="185">
        <v>6089</v>
      </c>
      <c r="D74" s="163">
        <v>514</v>
      </c>
      <c r="E74" s="163">
        <v>80</v>
      </c>
      <c r="F74" s="185">
        <v>1005</v>
      </c>
      <c r="G74" s="37">
        <v>1652</v>
      </c>
      <c r="H74" s="187">
        <v>402</v>
      </c>
    </row>
    <row r="75" spans="1:8" x14ac:dyDescent="0.25">
      <c r="A75" s="139" t="s">
        <v>318</v>
      </c>
      <c r="B75" s="185">
        <v>120334</v>
      </c>
      <c r="C75" s="185">
        <v>8643</v>
      </c>
      <c r="D75" s="185">
        <v>3383</v>
      </c>
      <c r="E75" s="163">
        <v>254</v>
      </c>
      <c r="F75" s="185">
        <v>1367</v>
      </c>
      <c r="G75" s="37">
        <v>2588</v>
      </c>
      <c r="H75" s="187">
        <v>312</v>
      </c>
    </row>
    <row r="76" spans="1:8" x14ac:dyDescent="0.25">
      <c r="A76" s="139" t="s">
        <v>333</v>
      </c>
      <c r="B76" s="185">
        <v>657270</v>
      </c>
      <c r="C76" s="185">
        <v>17369</v>
      </c>
      <c r="D76" s="185">
        <v>2314</v>
      </c>
      <c r="E76" s="163">
        <v>105</v>
      </c>
      <c r="F76" s="185">
        <v>1232</v>
      </c>
      <c r="G76" s="37">
        <v>2100</v>
      </c>
      <c r="H76" s="187">
        <v>643</v>
      </c>
    </row>
    <row r="77" spans="1:8" x14ac:dyDescent="0.25">
      <c r="A77" s="139" t="s">
        <v>325</v>
      </c>
      <c r="B77" s="185">
        <v>30273</v>
      </c>
      <c r="C77" s="185">
        <v>3096</v>
      </c>
      <c r="D77" s="185">
        <v>5491</v>
      </c>
      <c r="E77" s="163">
        <v>232</v>
      </c>
      <c r="F77" s="185">
        <v>2102</v>
      </c>
      <c r="G77" s="37">
        <v>3434</v>
      </c>
      <c r="H77" s="187">
        <v>573</v>
      </c>
    </row>
    <row r="78" spans="1:8" x14ac:dyDescent="0.25">
      <c r="A78" s="139" t="s">
        <v>331</v>
      </c>
      <c r="B78" s="185">
        <v>294416</v>
      </c>
      <c r="C78" s="185">
        <v>4295</v>
      </c>
      <c r="D78" s="163">
        <v>763</v>
      </c>
      <c r="E78" s="163">
        <v>50</v>
      </c>
      <c r="F78" s="163">
        <v>742</v>
      </c>
      <c r="G78" s="37">
        <v>1204</v>
      </c>
      <c r="H78" s="187">
        <v>215</v>
      </c>
    </row>
    <row r="79" spans="1:8" x14ac:dyDescent="0.25">
      <c r="A79" s="139" t="s">
        <v>330</v>
      </c>
      <c r="B79" s="185">
        <v>22917</v>
      </c>
      <c r="C79" s="185">
        <v>3990</v>
      </c>
      <c r="D79" s="163">
        <v>308</v>
      </c>
      <c r="E79" s="163">
        <v>145</v>
      </c>
      <c r="F79" s="185">
        <v>1034</v>
      </c>
      <c r="G79" s="37">
        <v>2239</v>
      </c>
      <c r="H79" s="187">
        <v>305</v>
      </c>
    </row>
    <row r="80" spans="1:8" x14ac:dyDescent="0.25">
      <c r="A80" s="139" t="s">
        <v>338</v>
      </c>
      <c r="B80" s="185">
        <v>23613</v>
      </c>
      <c r="C80" s="163">
        <v>626</v>
      </c>
      <c r="D80" s="163">
        <v>605</v>
      </c>
      <c r="E80" s="163">
        <v>40</v>
      </c>
      <c r="F80" s="163">
        <v>431</v>
      </c>
      <c r="G80" s="36">
        <v>800</v>
      </c>
      <c r="H80" s="187">
        <v>161</v>
      </c>
    </row>
    <row r="81" spans="1:8" x14ac:dyDescent="0.25">
      <c r="A81" s="139" t="s">
        <v>335</v>
      </c>
      <c r="B81" s="185">
        <v>67007</v>
      </c>
      <c r="C81" s="185">
        <v>3668</v>
      </c>
      <c r="D81" s="185">
        <v>2093</v>
      </c>
      <c r="E81" s="163">
        <v>35</v>
      </c>
      <c r="F81" s="185">
        <v>1048</v>
      </c>
      <c r="G81" s="37">
        <v>1876</v>
      </c>
      <c r="H81" s="187">
        <v>385</v>
      </c>
    </row>
    <row r="82" spans="1:8" x14ac:dyDescent="0.25">
      <c r="A82" s="139" t="s">
        <v>324</v>
      </c>
      <c r="B82" s="185">
        <v>12006</v>
      </c>
      <c r="C82" s="163">
        <v>315</v>
      </c>
      <c r="D82" s="185">
        <v>2368</v>
      </c>
      <c r="E82" s="163">
        <v>94</v>
      </c>
      <c r="F82" s="163">
        <v>971</v>
      </c>
      <c r="G82" s="37">
        <v>1694</v>
      </c>
      <c r="H82" s="187">
        <v>258</v>
      </c>
    </row>
    <row r="83" spans="1:8" x14ac:dyDescent="0.25">
      <c r="A83" s="139" t="s">
        <v>334</v>
      </c>
      <c r="B83" s="185">
        <v>810541</v>
      </c>
      <c r="C83" s="185">
        <v>2643</v>
      </c>
      <c r="D83" s="185">
        <v>1095</v>
      </c>
      <c r="E83" s="163">
        <v>147</v>
      </c>
      <c r="F83" s="163">
        <v>960</v>
      </c>
      <c r="G83" s="37">
        <v>1829</v>
      </c>
      <c r="H83" s="187">
        <v>294</v>
      </c>
    </row>
    <row r="84" spans="1:8" x14ac:dyDescent="0.25">
      <c r="A84" s="139" t="s">
        <v>332</v>
      </c>
      <c r="B84" s="185">
        <v>23125</v>
      </c>
      <c r="C84" s="185">
        <v>3874</v>
      </c>
      <c r="D84" s="185">
        <v>1364</v>
      </c>
      <c r="E84" s="163">
        <v>16</v>
      </c>
      <c r="F84" s="163">
        <v>927</v>
      </c>
      <c r="G84" s="37">
        <v>1442</v>
      </c>
      <c r="H84" s="187">
        <v>203</v>
      </c>
    </row>
    <row r="85" spans="1:8" x14ac:dyDescent="0.25">
      <c r="A85" s="139" t="s">
        <v>328</v>
      </c>
      <c r="B85" s="185">
        <v>67637</v>
      </c>
      <c r="C85" s="185">
        <v>2607</v>
      </c>
      <c r="D85" s="185">
        <v>2835</v>
      </c>
      <c r="E85" s="163">
        <v>267</v>
      </c>
      <c r="F85" s="163">
        <v>894</v>
      </c>
      <c r="G85" s="37">
        <v>2170</v>
      </c>
      <c r="H85" s="187">
        <v>647</v>
      </c>
    </row>
    <row r="86" spans="1:8" x14ac:dyDescent="0.25">
      <c r="A86" s="139" t="s">
        <v>336</v>
      </c>
      <c r="B86" s="185">
        <v>712125</v>
      </c>
      <c r="C86" s="163">
        <v>245</v>
      </c>
      <c r="D86" s="163">
        <v>165</v>
      </c>
      <c r="E86" s="163">
        <v>51</v>
      </c>
      <c r="F86" s="163">
        <v>780</v>
      </c>
      <c r="G86" s="37">
        <v>1428</v>
      </c>
      <c r="H86" s="187">
        <v>290</v>
      </c>
    </row>
    <row r="87" spans="1:8" x14ac:dyDescent="0.25">
      <c r="A87" s="139" t="s">
        <v>320</v>
      </c>
      <c r="B87" s="185">
        <v>82183</v>
      </c>
      <c r="C87" s="185">
        <v>12657</v>
      </c>
      <c r="D87" s="163">
        <v>448</v>
      </c>
      <c r="E87" s="163">
        <v>269</v>
      </c>
      <c r="F87" s="185">
        <v>1218</v>
      </c>
      <c r="G87" s="37">
        <v>2161</v>
      </c>
      <c r="H87" s="187">
        <v>305</v>
      </c>
    </row>
    <row r="88" spans="1:8" x14ac:dyDescent="0.25">
      <c r="A88" s="139" t="s">
        <v>317</v>
      </c>
      <c r="B88" s="185">
        <v>27518</v>
      </c>
      <c r="C88" s="185">
        <v>1012</v>
      </c>
      <c r="D88" s="163">
        <v>400</v>
      </c>
      <c r="E88" s="163">
        <v>74</v>
      </c>
      <c r="F88" s="185">
        <v>1545</v>
      </c>
      <c r="G88" s="37">
        <v>2147</v>
      </c>
      <c r="H88" s="187">
        <v>205</v>
      </c>
    </row>
    <row r="89" spans="1:8" x14ac:dyDescent="0.25">
      <c r="A89" s="139" t="s">
        <v>307</v>
      </c>
      <c r="B89" s="185">
        <v>101378</v>
      </c>
      <c r="C89" s="185">
        <v>6809</v>
      </c>
      <c r="D89" s="185">
        <v>2748</v>
      </c>
      <c r="E89" s="163">
        <v>125</v>
      </c>
      <c r="F89" s="185">
        <v>1638</v>
      </c>
      <c r="G89" s="37">
        <v>2119</v>
      </c>
      <c r="H89" s="187">
        <v>272</v>
      </c>
    </row>
    <row r="90" spans="1:8" x14ac:dyDescent="0.25">
      <c r="A90" s="139" t="s">
        <v>303</v>
      </c>
      <c r="B90" s="185">
        <v>49734</v>
      </c>
      <c r="C90" s="185">
        <v>1353</v>
      </c>
      <c r="D90" s="185">
        <v>1174</v>
      </c>
      <c r="E90" s="163">
        <v>100</v>
      </c>
      <c r="F90" s="185">
        <v>1870</v>
      </c>
      <c r="G90" s="37">
        <v>2084</v>
      </c>
      <c r="H90" s="187">
        <v>130</v>
      </c>
    </row>
    <row r="91" spans="1:8" x14ac:dyDescent="0.25">
      <c r="A91" s="139" t="s">
        <v>301</v>
      </c>
      <c r="B91" s="185">
        <v>341219</v>
      </c>
      <c r="C91" s="185">
        <v>4508</v>
      </c>
      <c r="D91" s="163">
        <v>744</v>
      </c>
      <c r="E91" s="163">
        <v>129</v>
      </c>
      <c r="F91" s="185">
        <v>2554</v>
      </c>
      <c r="G91" s="37">
        <v>3200</v>
      </c>
      <c r="H91" s="187">
        <v>213</v>
      </c>
    </row>
    <row r="92" spans="1:8" x14ac:dyDescent="0.25">
      <c r="A92" s="139" t="s">
        <v>316</v>
      </c>
      <c r="B92" s="185">
        <v>359459</v>
      </c>
      <c r="C92" s="185">
        <v>3668</v>
      </c>
      <c r="D92" s="163">
        <v>936</v>
      </c>
      <c r="E92" s="163">
        <v>154</v>
      </c>
      <c r="F92" s="163">
        <v>722</v>
      </c>
      <c r="G92" s="37">
        <v>1839</v>
      </c>
      <c r="H92" s="187">
        <v>152</v>
      </c>
    </row>
    <row r="93" spans="1:8" x14ac:dyDescent="0.25">
      <c r="A93" s="139" t="s">
        <v>321</v>
      </c>
      <c r="B93" s="185">
        <v>14602</v>
      </c>
      <c r="C93" s="185">
        <v>3046</v>
      </c>
      <c r="D93" s="185">
        <v>1196</v>
      </c>
      <c r="E93" s="163">
        <v>285</v>
      </c>
      <c r="F93" s="185">
        <v>1260</v>
      </c>
      <c r="G93" s="37">
        <v>2493</v>
      </c>
      <c r="H93" s="187">
        <v>358</v>
      </c>
    </row>
    <row r="94" spans="1:8" x14ac:dyDescent="0.25">
      <c r="A94" s="139" t="s">
        <v>314</v>
      </c>
      <c r="B94" s="185">
        <v>39338</v>
      </c>
      <c r="C94" s="163">
        <v>999</v>
      </c>
      <c r="D94" s="163">
        <v>67</v>
      </c>
      <c r="E94" s="163">
        <v>68</v>
      </c>
      <c r="F94" s="185">
        <v>2128</v>
      </c>
      <c r="G94" s="37">
        <v>3250</v>
      </c>
      <c r="H94" s="187">
        <v>447</v>
      </c>
    </row>
    <row r="95" spans="1:8" x14ac:dyDescent="0.25">
      <c r="A95" s="139" t="s">
        <v>319</v>
      </c>
      <c r="B95" s="185">
        <v>149990</v>
      </c>
      <c r="C95" s="185">
        <v>4626</v>
      </c>
      <c r="D95" s="163">
        <v>720</v>
      </c>
      <c r="E95" s="163">
        <v>68</v>
      </c>
      <c r="F95" s="185">
        <v>1450</v>
      </c>
      <c r="G95" s="37">
        <v>1908</v>
      </c>
      <c r="H95" s="187">
        <v>372</v>
      </c>
    </row>
    <row r="96" spans="1:8" x14ac:dyDescent="0.25">
      <c r="A96" s="139" t="s">
        <v>312</v>
      </c>
      <c r="B96" s="185">
        <v>767223</v>
      </c>
      <c r="C96" s="185">
        <v>1724</v>
      </c>
      <c r="D96" s="163">
        <v>726</v>
      </c>
      <c r="E96" s="163">
        <v>126</v>
      </c>
      <c r="F96" s="185">
        <v>2565</v>
      </c>
      <c r="G96" s="37">
        <v>3322</v>
      </c>
      <c r="H96" s="187">
        <v>392</v>
      </c>
    </row>
    <row r="97" spans="1:8" x14ac:dyDescent="0.25">
      <c r="A97" s="139" t="s">
        <v>304</v>
      </c>
      <c r="B97" s="185">
        <v>480958</v>
      </c>
      <c r="C97" s="185">
        <v>7805</v>
      </c>
      <c r="D97" s="185">
        <v>5368</v>
      </c>
      <c r="E97" s="163">
        <v>126</v>
      </c>
      <c r="F97" s="185">
        <v>3260</v>
      </c>
      <c r="G97" s="37">
        <v>5409</v>
      </c>
      <c r="H97" s="187">
        <v>757</v>
      </c>
    </row>
    <row r="98" spans="1:8" x14ac:dyDescent="0.25">
      <c r="A98" s="139" t="s">
        <v>322</v>
      </c>
      <c r="B98" s="185">
        <v>419969</v>
      </c>
      <c r="C98" s="185">
        <v>4549</v>
      </c>
      <c r="D98" s="185">
        <v>2778</v>
      </c>
      <c r="E98" s="163">
        <v>189</v>
      </c>
      <c r="F98" s="185">
        <v>1239</v>
      </c>
      <c r="G98" s="37">
        <v>2327</v>
      </c>
      <c r="H98" s="187">
        <v>206</v>
      </c>
    </row>
    <row r="99" spans="1:8" x14ac:dyDescent="0.25">
      <c r="A99" s="139" t="s">
        <v>315</v>
      </c>
      <c r="B99" s="185">
        <v>14795</v>
      </c>
      <c r="C99" s="163">
        <v>364</v>
      </c>
      <c r="D99" s="163">
        <v>283</v>
      </c>
      <c r="E99" s="163">
        <v>54</v>
      </c>
      <c r="F99" s="163">
        <v>981</v>
      </c>
      <c r="G99" s="37">
        <v>1813</v>
      </c>
      <c r="H99" s="187">
        <v>120</v>
      </c>
    </row>
    <row r="100" spans="1:8" x14ac:dyDescent="0.25">
      <c r="A100" s="139" t="s">
        <v>311</v>
      </c>
      <c r="B100" s="185">
        <v>455093</v>
      </c>
      <c r="C100" s="163">
        <v>733</v>
      </c>
      <c r="D100" s="185">
        <v>1209</v>
      </c>
      <c r="E100" s="163">
        <v>80</v>
      </c>
      <c r="F100" s="185">
        <v>1614</v>
      </c>
      <c r="G100" s="37">
        <v>3010</v>
      </c>
      <c r="H100" s="187">
        <v>299</v>
      </c>
    </row>
    <row r="101" spans="1:8" x14ac:dyDescent="0.25">
      <c r="A101" s="139" t="s">
        <v>309</v>
      </c>
      <c r="B101" s="185">
        <v>291419</v>
      </c>
      <c r="C101" s="185">
        <v>11313</v>
      </c>
      <c r="D101" s="185">
        <v>4864</v>
      </c>
      <c r="E101" s="163">
        <v>387</v>
      </c>
      <c r="F101" s="185">
        <v>2720</v>
      </c>
      <c r="G101" s="37">
        <v>5440</v>
      </c>
      <c r="H101" s="187">
        <v>799</v>
      </c>
    </row>
    <row r="102" spans="1:8" x14ac:dyDescent="0.25">
      <c r="A102" s="139" t="s">
        <v>310</v>
      </c>
      <c r="B102" s="185">
        <v>367673</v>
      </c>
      <c r="C102" s="185">
        <v>7575</v>
      </c>
      <c r="D102" s="185">
        <v>2325</v>
      </c>
      <c r="E102" s="163">
        <v>20</v>
      </c>
      <c r="F102" s="185">
        <v>1975</v>
      </c>
      <c r="G102" s="37">
        <v>2994</v>
      </c>
      <c r="H102" s="187">
        <v>373</v>
      </c>
    </row>
    <row r="103" spans="1:8" x14ac:dyDescent="0.25">
      <c r="A103" s="139" t="s">
        <v>308</v>
      </c>
      <c r="B103" s="185">
        <v>98537</v>
      </c>
      <c r="C103" s="185">
        <v>2908</v>
      </c>
      <c r="D103" s="163">
        <v>580</v>
      </c>
      <c r="E103" s="163">
        <v>142</v>
      </c>
      <c r="F103" s="185">
        <v>2556</v>
      </c>
      <c r="G103" s="37">
        <v>3037</v>
      </c>
      <c r="H103" s="187">
        <v>194</v>
      </c>
    </row>
    <row r="104" spans="1:8" x14ac:dyDescent="0.25">
      <c r="A104" s="139" t="s">
        <v>306</v>
      </c>
      <c r="B104" s="185">
        <v>686965</v>
      </c>
      <c r="C104" s="185">
        <v>3034</v>
      </c>
      <c r="D104" s="185">
        <v>1729</v>
      </c>
      <c r="E104" s="163">
        <v>62</v>
      </c>
      <c r="F104" s="185">
        <v>2860</v>
      </c>
      <c r="G104" s="37">
        <v>3983</v>
      </c>
      <c r="H104" s="187">
        <v>386</v>
      </c>
    </row>
    <row r="105" spans="1:8" x14ac:dyDescent="0.25">
      <c r="A105" s="139" t="s">
        <v>305</v>
      </c>
      <c r="B105" s="185">
        <v>510062</v>
      </c>
      <c r="C105" s="185">
        <v>5548</v>
      </c>
      <c r="D105" s="163">
        <v>562</v>
      </c>
      <c r="E105" s="163">
        <v>0</v>
      </c>
      <c r="F105" s="185">
        <v>2598</v>
      </c>
      <c r="G105" s="37">
        <v>3533</v>
      </c>
      <c r="H105" s="187">
        <v>292</v>
      </c>
    </row>
    <row r="106" spans="1:8" x14ac:dyDescent="0.25">
      <c r="A106" s="140" t="s">
        <v>302</v>
      </c>
      <c r="B106" s="40">
        <v>251289</v>
      </c>
      <c r="C106" s="41">
        <v>622</v>
      </c>
      <c r="D106" s="41">
        <v>640</v>
      </c>
      <c r="E106" s="41">
        <v>0</v>
      </c>
      <c r="F106" s="40">
        <v>1539</v>
      </c>
      <c r="G106" s="40">
        <v>1994</v>
      </c>
      <c r="H106" s="188">
        <v>264</v>
      </c>
    </row>
    <row r="109" spans="1:8" x14ac:dyDescent="0.25">
      <c r="A109" s="52" t="s">
        <v>598</v>
      </c>
    </row>
    <row r="111" spans="1:8" x14ac:dyDescent="0.25">
      <c r="A111" s="6" t="s">
        <v>362</v>
      </c>
    </row>
    <row r="113" spans="1:11" ht="17.25" customHeight="1" x14ac:dyDescent="0.25">
      <c r="A113" s="346" t="s">
        <v>347</v>
      </c>
      <c r="B113" s="350" t="s">
        <v>765</v>
      </c>
      <c r="C113" s="350"/>
      <c r="D113" s="350"/>
      <c r="E113" s="350"/>
      <c r="F113" s="351" t="s">
        <v>766</v>
      </c>
      <c r="G113" s="350"/>
      <c r="H113" s="350"/>
      <c r="I113" s="350"/>
      <c r="J113" s="350"/>
      <c r="K113" s="350"/>
    </row>
    <row r="114" spans="1:11" x14ac:dyDescent="0.25">
      <c r="A114" s="354"/>
      <c r="B114" s="158"/>
      <c r="C114" s="192"/>
      <c r="D114" s="193"/>
      <c r="E114" s="202" t="s">
        <v>599</v>
      </c>
      <c r="F114" s="208"/>
      <c r="G114" s="186"/>
      <c r="H114" s="192"/>
      <c r="I114" s="352" t="s">
        <v>600</v>
      </c>
      <c r="J114" s="346"/>
      <c r="K114" s="346"/>
    </row>
    <row r="115" spans="1:11" ht="18" x14ac:dyDescent="0.25">
      <c r="A115" s="353"/>
      <c r="B115" s="162" t="s">
        <v>601</v>
      </c>
      <c r="C115" s="162" t="s">
        <v>602</v>
      </c>
      <c r="D115" s="162" t="s">
        <v>110</v>
      </c>
      <c r="E115" s="203" t="s">
        <v>764</v>
      </c>
      <c r="F115" s="209" t="s">
        <v>601</v>
      </c>
      <c r="G115" s="162" t="s">
        <v>602</v>
      </c>
      <c r="H115" s="162" t="s">
        <v>110</v>
      </c>
      <c r="I115" s="203" t="s">
        <v>767</v>
      </c>
      <c r="J115" s="194">
        <v>0.1</v>
      </c>
      <c r="K115" s="194">
        <v>0.3</v>
      </c>
    </row>
    <row r="116" spans="1:11" ht="18" x14ac:dyDescent="0.25">
      <c r="A116" s="139" t="s">
        <v>346</v>
      </c>
      <c r="B116" s="165">
        <v>1</v>
      </c>
      <c r="C116" s="165">
        <v>1</v>
      </c>
      <c r="D116" s="165">
        <v>1</v>
      </c>
      <c r="E116" s="191">
        <v>0</v>
      </c>
      <c r="F116" s="187" t="s">
        <v>605</v>
      </c>
      <c r="G116" s="36" t="s">
        <v>605</v>
      </c>
      <c r="H116" s="36">
        <v>1</v>
      </c>
      <c r="I116" s="200">
        <v>0</v>
      </c>
      <c r="J116" s="200">
        <v>0</v>
      </c>
      <c r="K116" s="200">
        <v>0</v>
      </c>
    </row>
    <row r="117" spans="1:11" ht="18" x14ac:dyDescent="0.25">
      <c r="A117" s="139" t="s">
        <v>341</v>
      </c>
      <c r="B117" s="165">
        <v>1</v>
      </c>
      <c r="C117" s="165">
        <v>1</v>
      </c>
      <c r="D117" s="165">
        <v>1</v>
      </c>
      <c r="E117" s="191">
        <v>0</v>
      </c>
      <c r="F117" s="187">
        <v>2.86</v>
      </c>
      <c r="G117" s="36" t="s">
        <v>605</v>
      </c>
      <c r="H117" s="36">
        <v>2.86</v>
      </c>
      <c r="I117" s="200">
        <v>98</v>
      </c>
      <c r="J117" s="200">
        <v>35</v>
      </c>
      <c r="K117" s="200">
        <v>70</v>
      </c>
    </row>
    <row r="118" spans="1:11" ht="18" x14ac:dyDescent="0.25">
      <c r="A118" s="139" t="s">
        <v>344</v>
      </c>
      <c r="B118" s="165">
        <v>1</v>
      </c>
      <c r="C118" s="165">
        <v>1</v>
      </c>
      <c r="D118" s="165">
        <v>1</v>
      </c>
      <c r="E118" s="191">
        <v>0</v>
      </c>
      <c r="F118" s="187" t="s">
        <v>605</v>
      </c>
      <c r="G118" s="36" t="s">
        <v>605</v>
      </c>
      <c r="H118" s="36">
        <v>1</v>
      </c>
      <c r="I118" s="200">
        <v>0</v>
      </c>
      <c r="J118" s="200">
        <v>0</v>
      </c>
      <c r="K118" s="200">
        <v>0</v>
      </c>
    </row>
    <row r="119" spans="1:11" ht="18" x14ac:dyDescent="0.25">
      <c r="A119" s="139" t="s">
        <v>327</v>
      </c>
      <c r="B119" s="163">
        <v>0.59</v>
      </c>
      <c r="C119" s="165">
        <v>1</v>
      </c>
      <c r="D119" s="163">
        <v>0.59</v>
      </c>
      <c r="E119" s="191">
        <v>41</v>
      </c>
      <c r="F119" s="187" t="s">
        <v>606</v>
      </c>
      <c r="G119" s="36" t="s">
        <v>607</v>
      </c>
      <c r="H119" s="36">
        <v>1.46</v>
      </c>
      <c r="I119" s="200">
        <v>72</v>
      </c>
      <c r="J119" s="200">
        <v>27</v>
      </c>
      <c r="K119" s="200">
        <v>55</v>
      </c>
    </row>
    <row r="120" spans="1:11" ht="18" x14ac:dyDescent="0.25">
      <c r="A120" s="139" t="s">
        <v>343</v>
      </c>
      <c r="B120" s="165">
        <v>1</v>
      </c>
      <c r="C120" s="165">
        <v>1</v>
      </c>
      <c r="D120" s="165">
        <v>1</v>
      </c>
      <c r="E120" s="191">
        <v>0</v>
      </c>
      <c r="F120" s="187" t="s">
        <v>608</v>
      </c>
      <c r="G120" s="36" t="s">
        <v>609</v>
      </c>
      <c r="H120" s="36">
        <v>1.08</v>
      </c>
      <c r="I120" s="200">
        <v>50</v>
      </c>
      <c r="J120" s="200">
        <v>53</v>
      </c>
      <c r="K120" s="200">
        <v>106</v>
      </c>
    </row>
    <row r="121" spans="1:11" ht="18" x14ac:dyDescent="0.25">
      <c r="A121" s="139" t="s">
        <v>342</v>
      </c>
      <c r="B121" s="165">
        <v>1</v>
      </c>
      <c r="C121" s="165">
        <v>1</v>
      </c>
      <c r="D121" s="165">
        <v>1</v>
      </c>
      <c r="E121" s="191">
        <v>0</v>
      </c>
      <c r="F121" s="187" t="s">
        <v>610</v>
      </c>
      <c r="G121" s="36" t="s">
        <v>611</v>
      </c>
      <c r="H121" s="36">
        <v>1.01</v>
      </c>
      <c r="I121" s="200">
        <v>17</v>
      </c>
      <c r="J121" s="200">
        <v>19</v>
      </c>
      <c r="K121" s="200">
        <v>38</v>
      </c>
    </row>
    <row r="122" spans="1:11" x14ac:dyDescent="0.25">
      <c r="A122" s="139" t="s">
        <v>326</v>
      </c>
      <c r="B122" s="163">
        <v>0.46</v>
      </c>
      <c r="C122" s="163">
        <v>0.47</v>
      </c>
      <c r="D122" s="163">
        <v>0.97</v>
      </c>
      <c r="E122" s="191">
        <v>54</v>
      </c>
      <c r="F122" s="210">
        <v>1</v>
      </c>
      <c r="G122" s="211">
        <v>1</v>
      </c>
      <c r="H122" s="211">
        <v>1</v>
      </c>
      <c r="I122" s="200">
        <v>0</v>
      </c>
      <c r="J122" s="200">
        <v>0</v>
      </c>
      <c r="K122" s="200">
        <v>0</v>
      </c>
    </row>
    <row r="123" spans="1:11" ht="18" x14ac:dyDescent="0.25">
      <c r="A123" s="139" t="s">
        <v>345</v>
      </c>
      <c r="B123" s="163">
        <v>0.56999999999999995</v>
      </c>
      <c r="C123" s="163">
        <v>0.56999999999999995</v>
      </c>
      <c r="D123" s="165">
        <v>1</v>
      </c>
      <c r="E123" s="191">
        <v>43</v>
      </c>
      <c r="F123" s="187" t="s">
        <v>605</v>
      </c>
      <c r="G123" s="36" t="s">
        <v>605</v>
      </c>
      <c r="H123" s="36">
        <v>1</v>
      </c>
      <c r="I123" s="200">
        <v>0</v>
      </c>
      <c r="J123" s="200">
        <v>0</v>
      </c>
      <c r="K123" s="200">
        <v>0</v>
      </c>
    </row>
    <row r="124" spans="1:11" x14ac:dyDescent="0.25">
      <c r="A124" s="139" t="s">
        <v>329</v>
      </c>
      <c r="B124" s="165">
        <v>1</v>
      </c>
      <c r="C124" s="165">
        <v>1</v>
      </c>
      <c r="D124" s="165">
        <v>1</v>
      </c>
      <c r="E124" s="191">
        <v>0</v>
      </c>
      <c r="F124" s="187">
        <v>2.5299999999999998</v>
      </c>
      <c r="G124" s="36">
        <v>1.86</v>
      </c>
      <c r="H124" s="36">
        <v>1.36</v>
      </c>
      <c r="I124" s="200">
        <v>111</v>
      </c>
      <c r="J124" s="200">
        <v>42</v>
      </c>
      <c r="K124" s="200">
        <v>85</v>
      </c>
    </row>
    <row r="125" spans="1:11" ht="18" x14ac:dyDescent="0.25">
      <c r="A125" s="139" t="s">
        <v>339</v>
      </c>
      <c r="B125" s="163" t="s">
        <v>612</v>
      </c>
      <c r="C125" s="165">
        <v>1</v>
      </c>
      <c r="D125" s="163">
        <v>0.9</v>
      </c>
      <c r="E125" s="191">
        <v>10</v>
      </c>
      <c r="F125" s="187">
        <v>2.64</v>
      </c>
      <c r="G125" s="36">
        <v>2.35</v>
      </c>
      <c r="H125" s="36">
        <v>1.1299999999999999</v>
      </c>
      <c r="I125" s="200">
        <v>155</v>
      </c>
      <c r="J125" s="200">
        <v>45</v>
      </c>
      <c r="K125" s="200">
        <v>89</v>
      </c>
    </row>
    <row r="126" spans="1:11" x14ac:dyDescent="0.25">
      <c r="A126" s="139" t="s">
        <v>337</v>
      </c>
      <c r="B126" s="163">
        <v>0.43</v>
      </c>
      <c r="C126" s="163">
        <v>0.54</v>
      </c>
      <c r="D126" s="163">
        <v>0.8</v>
      </c>
      <c r="E126" s="191">
        <v>57</v>
      </c>
      <c r="F126" s="210">
        <v>1</v>
      </c>
      <c r="G126" s="211">
        <v>1</v>
      </c>
      <c r="H126" s="211">
        <v>1</v>
      </c>
      <c r="I126" s="200">
        <v>0</v>
      </c>
      <c r="J126" s="200">
        <v>0</v>
      </c>
      <c r="K126" s="200">
        <v>0</v>
      </c>
    </row>
    <row r="127" spans="1:11" x14ac:dyDescent="0.25">
      <c r="A127" s="139" t="s">
        <v>323</v>
      </c>
      <c r="B127" s="163">
        <v>0.71</v>
      </c>
      <c r="C127" s="165">
        <v>1</v>
      </c>
      <c r="D127" s="163">
        <v>0.71</v>
      </c>
      <c r="E127" s="191">
        <v>29</v>
      </c>
      <c r="F127" s="187">
        <v>1.66</v>
      </c>
      <c r="G127" s="36">
        <v>1.1100000000000001</v>
      </c>
      <c r="H127" s="36">
        <v>1.5</v>
      </c>
      <c r="I127" s="200">
        <v>12</v>
      </c>
      <c r="J127" s="200">
        <v>34</v>
      </c>
      <c r="K127" s="200">
        <v>68</v>
      </c>
    </row>
    <row r="128" spans="1:11" ht="18" x14ac:dyDescent="0.25">
      <c r="A128" s="139" t="s">
        <v>340</v>
      </c>
      <c r="B128" s="163">
        <v>0.76</v>
      </c>
      <c r="C128" s="163">
        <v>0.86</v>
      </c>
      <c r="D128" s="163">
        <v>0.88</v>
      </c>
      <c r="E128" s="191">
        <v>24</v>
      </c>
      <c r="F128" s="187" t="s">
        <v>605</v>
      </c>
      <c r="G128" s="36" t="s">
        <v>605</v>
      </c>
      <c r="H128" s="36">
        <v>1</v>
      </c>
      <c r="I128" s="200">
        <v>0</v>
      </c>
      <c r="J128" s="200">
        <v>0</v>
      </c>
      <c r="K128" s="200">
        <v>0</v>
      </c>
    </row>
    <row r="129" spans="1:11" x14ac:dyDescent="0.25">
      <c r="A129" s="139" t="s">
        <v>313</v>
      </c>
      <c r="B129" s="163">
        <v>0.39</v>
      </c>
      <c r="C129" s="163">
        <v>0.46</v>
      </c>
      <c r="D129" s="163">
        <v>0.84</v>
      </c>
      <c r="E129" s="191">
        <v>61</v>
      </c>
      <c r="F129" s="210">
        <v>1</v>
      </c>
      <c r="G129" s="211">
        <v>1</v>
      </c>
      <c r="H129" s="211">
        <v>1</v>
      </c>
      <c r="I129" s="200">
        <v>0</v>
      </c>
      <c r="J129" s="200">
        <v>0</v>
      </c>
      <c r="K129" s="200">
        <v>0</v>
      </c>
    </row>
    <row r="130" spans="1:11" x14ac:dyDescent="0.25">
      <c r="A130" s="139" t="s">
        <v>318</v>
      </c>
      <c r="B130" s="163">
        <v>0.51</v>
      </c>
      <c r="C130" s="165">
        <v>1</v>
      </c>
      <c r="D130" s="163">
        <v>0.51</v>
      </c>
      <c r="E130" s="191">
        <v>49</v>
      </c>
      <c r="F130" s="187">
        <v>1.02</v>
      </c>
      <c r="G130" s="36">
        <v>1</v>
      </c>
      <c r="H130" s="36">
        <v>1.02</v>
      </c>
      <c r="I130" s="200">
        <v>3</v>
      </c>
      <c r="J130" s="200">
        <v>1</v>
      </c>
      <c r="K130" s="200">
        <v>1</v>
      </c>
    </row>
    <row r="131" spans="1:11" x14ac:dyDescent="0.25">
      <c r="A131" s="139" t="s">
        <v>333</v>
      </c>
      <c r="B131" s="163">
        <v>0.56000000000000005</v>
      </c>
      <c r="C131" s="163">
        <v>0.71</v>
      </c>
      <c r="D131" s="163">
        <v>0.8</v>
      </c>
      <c r="E131" s="191">
        <v>44</v>
      </c>
      <c r="F131" s="210">
        <v>1</v>
      </c>
      <c r="G131" s="211">
        <v>1</v>
      </c>
      <c r="H131" s="211">
        <v>1</v>
      </c>
      <c r="I131" s="200">
        <v>0</v>
      </c>
      <c r="J131" s="200">
        <v>0</v>
      </c>
      <c r="K131" s="200">
        <v>0</v>
      </c>
    </row>
    <row r="132" spans="1:11" ht="18" x14ac:dyDescent="0.25">
      <c r="A132" s="139" t="s">
        <v>325</v>
      </c>
      <c r="B132" s="165">
        <v>1</v>
      </c>
      <c r="C132" s="165">
        <v>1</v>
      </c>
      <c r="D132" s="165">
        <v>1</v>
      </c>
      <c r="E132" s="191">
        <v>0</v>
      </c>
      <c r="F132" s="187" t="s">
        <v>605</v>
      </c>
      <c r="G132" s="36" t="s">
        <v>605</v>
      </c>
      <c r="H132" s="36">
        <v>1</v>
      </c>
      <c r="I132" s="200">
        <v>0</v>
      </c>
      <c r="J132" s="200">
        <v>0</v>
      </c>
      <c r="K132" s="200">
        <v>0</v>
      </c>
    </row>
    <row r="133" spans="1:11" ht="18" x14ac:dyDescent="0.25">
      <c r="A133" s="139" t="s">
        <v>331</v>
      </c>
      <c r="B133" s="163" t="s">
        <v>605</v>
      </c>
      <c r="C133" s="165">
        <v>1</v>
      </c>
      <c r="D133" s="163">
        <v>1</v>
      </c>
      <c r="E133" s="191">
        <v>0</v>
      </c>
      <c r="F133" s="187">
        <v>5.28</v>
      </c>
      <c r="G133" s="36">
        <v>4.09</v>
      </c>
      <c r="H133" s="36">
        <v>1.29</v>
      </c>
      <c r="I133" s="200">
        <v>479</v>
      </c>
      <c r="J133" s="200">
        <v>92</v>
      </c>
      <c r="K133" s="200">
        <v>184</v>
      </c>
    </row>
    <row r="134" spans="1:11" x14ac:dyDescent="0.25">
      <c r="A134" s="139" t="s">
        <v>330</v>
      </c>
      <c r="B134" s="163">
        <v>0.59</v>
      </c>
      <c r="C134" s="163">
        <v>0.7</v>
      </c>
      <c r="D134" s="163">
        <v>0.84</v>
      </c>
      <c r="E134" s="191">
        <v>41</v>
      </c>
      <c r="F134" s="210">
        <v>1</v>
      </c>
      <c r="G134" s="211">
        <v>1</v>
      </c>
      <c r="H134" s="211">
        <v>1</v>
      </c>
      <c r="I134" s="200">
        <v>0</v>
      </c>
      <c r="J134" s="200">
        <v>0</v>
      </c>
      <c r="K134" s="200">
        <v>0</v>
      </c>
    </row>
    <row r="135" spans="1:11" x14ac:dyDescent="0.25">
      <c r="A135" s="139" t="s">
        <v>338</v>
      </c>
      <c r="B135" s="165">
        <v>1</v>
      </c>
      <c r="C135" s="165">
        <v>1</v>
      </c>
      <c r="D135" s="165">
        <v>1</v>
      </c>
      <c r="E135" s="191">
        <v>0</v>
      </c>
      <c r="F135" s="187">
        <v>11.98</v>
      </c>
      <c r="G135" s="36">
        <v>10.38</v>
      </c>
      <c r="H135" s="36">
        <v>1.1499999999999999</v>
      </c>
      <c r="I135" s="200">
        <v>341</v>
      </c>
      <c r="J135" s="200">
        <v>177</v>
      </c>
      <c r="K135" s="200">
        <v>354</v>
      </c>
    </row>
    <row r="136" spans="1:11" x14ac:dyDescent="0.25">
      <c r="A136" s="139" t="s">
        <v>335</v>
      </c>
      <c r="B136" s="163">
        <v>0.71</v>
      </c>
      <c r="C136" s="163">
        <v>0.73</v>
      </c>
      <c r="D136" s="163">
        <v>0.97</v>
      </c>
      <c r="E136" s="191">
        <v>29</v>
      </c>
      <c r="F136" s="210">
        <v>1</v>
      </c>
      <c r="G136" s="211">
        <v>1</v>
      </c>
      <c r="H136" s="211">
        <v>1</v>
      </c>
      <c r="I136" s="200">
        <v>0</v>
      </c>
      <c r="J136" s="200">
        <v>0</v>
      </c>
      <c r="K136" s="200">
        <v>0</v>
      </c>
    </row>
    <row r="137" spans="1:11" x14ac:dyDescent="0.25">
      <c r="A137" s="139" t="s">
        <v>324</v>
      </c>
      <c r="B137" s="163">
        <v>0.67</v>
      </c>
      <c r="C137" s="163">
        <v>0.77</v>
      </c>
      <c r="D137" s="163">
        <v>0.86</v>
      </c>
      <c r="E137" s="191">
        <v>33</v>
      </c>
      <c r="F137" s="187">
        <v>3.08</v>
      </c>
      <c r="G137" s="36">
        <v>2.5299999999999998</v>
      </c>
      <c r="H137" s="36">
        <v>1.22</v>
      </c>
      <c r="I137" s="200">
        <v>83</v>
      </c>
      <c r="J137" s="200">
        <v>54</v>
      </c>
      <c r="K137" s="200">
        <v>108</v>
      </c>
    </row>
    <row r="138" spans="1:11" x14ac:dyDescent="0.25">
      <c r="A138" s="139" t="s">
        <v>334</v>
      </c>
      <c r="B138" s="163">
        <v>0.91</v>
      </c>
      <c r="C138" s="165">
        <v>1</v>
      </c>
      <c r="D138" s="163">
        <v>0.91</v>
      </c>
      <c r="E138" s="191">
        <v>9</v>
      </c>
      <c r="F138" s="210">
        <v>1</v>
      </c>
      <c r="G138" s="211">
        <v>1</v>
      </c>
      <c r="H138" s="211">
        <v>1</v>
      </c>
      <c r="I138" s="200">
        <v>0</v>
      </c>
      <c r="J138" s="200">
        <v>0</v>
      </c>
      <c r="K138" s="200">
        <v>0</v>
      </c>
    </row>
    <row r="139" spans="1:11" x14ac:dyDescent="0.25">
      <c r="A139" s="139" t="s">
        <v>332</v>
      </c>
      <c r="B139" s="165">
        <v>1</v>
      </c>
      <c r="C139" s="165">
        <v>1</v>
      </c>
      <c r="D139" s="165">
        <v>1</v>
      </c>
      <c r="E139" s="191">
        <v>0</v>
      </c>
      <c r="F139" s="187">
        <v>5.69</v>
      </c>
      <c r="G139" s="36">
        <v>4.2699999999999996</v>
      </c>
      <c r="H139" s="36">
        <v>1.33</v>
      </c>
      <c r="I139" s="200">
        <v>577</v>
      </c>
      <c r="J139" s="200">
        <v>95</v>
      </c>
      <c r="K139" s="200">
        <v>190</v>
      </c>
    </row>
    <row r="140" spans="1:11" ht="18" x14ac:dyDescent="0.25">
      <c r="A140" s="139" t="s">
        <v>328</v>
      </c>
      <c r="B140" s="163">
        <v>0.47</v>
      </c>
      <c r="C140" s="163">
        <v>0.51</v>
      </c>
      <c r="D140" s="163">
        <v>0.93</v>
      </c>
      <c r="E140" s="191">
        <v>53</v>
      </c>
      <c r="F140" s="187" t="s">
        <v>613</v>
      </c>
      <c r="G140" s="36" t="s">
        <v>614</v>
      </c>
      <c r="H140" s="36">
        <v>1.45</v>
      </c>
      <c r="I140" s="200">
        <v>28</v>
      </c>
      <c r="J140" s="200">
        <v>30</v>
      </c>
      <c r="K140" s="200">
        <v>59</v>
      </c>
    </row>
    <row r="141" spans="1:11" x14ac:dyDescent="0.25">
      <c r="A141" s="139" t="s">
        <v>336</v>
      </c>
      <c r="B141" s="163">
        <v>0.92</v>
      </c>
      <c r="C141" s="165">
        <v>1</v>
      </c>
      <c r="D141" s="163">
        <v>0.92</v>
      </c>
      <c r="E141" s="191">
        <v>8</v>
      </c>
      <c r="F141" s="187">
        <v>2.67</v>
      </c>
      <c r="G141" s="36">
        <v>1.97</v>
      </c>
      <c r="H141" s="36">
        <v>1.35</v>
      </c>
      <c r="I141" s="200">
        <v>48</v>
      </c>
      <c r="J141" s="200">
        <v>48</v>
      </c>
      <c r="K141" s="200">
        <v>97</v>
      </c>
    </row>
    <row r="142" spans="1:11" x14ac:dyDescent="0.25">
      <c r="A142" s="139" t="s">
        <v>320</v>
      </c>
      <c r="B142" s="163">
        <v>0.67</v>
      </c>
      <c r="C142" s="163">
        <v>0.75</v>
      </c>
      <c r="D142" s="163">
        <v>0.89</v>
      </c>
      <c r="E142" s="191">
        <v>33</v>
      </c>
      <c r="F142" s="187">
        <v>1.01</v>
      </c>
      <c r="G142" s="211">
        <v>1</v>
      </c>
      <c r="H142" s="36">
        <v>1.01</v>
      </c>
      <c r="I142" s="200">
        <v>0</v>
      </c>
      <c r="J142" s="200">
        <v>0</v>
      </c>
      <c r="K142" s="200">
        <v>0</v>
      </c>
    </row>
    <row r="143" spans="1:11" x14ac:dyDescent="0.25">
      <c r="A143" s="139" t="s">
        <v>317</v>
      </c>
      <c r="B143" s="165">
        <v>1</v>
      </c>
      <c r="C143" s="165">
        <v>1</v>
      </c>
      <c r="D143" s="165">
        <v>1</v>
      </c>
      <c r="E143" s="191">
        <v>0</v>
      </c>
      <c r="F143" s="187">
        <v>1.88</v>
      </c>
      <c r="G143" s="211">
        <v>1</v>
      </c>
      <c r="H143" s="36">
        <v>1.88</v>
      </c>
      <c r="I143" s="200">
        <v>30</v>
      </c>
      <c r="J143" s="200">
        <v>18</v>
      </c>
      <c r="K143" s="200">
        <v>36</v>
      </c>
    </row>
    <row r="144" spans="1:11" x14ac:dyDescent="0.25">
      <c r="A144" s="139" t="s">
        <v>307</v>
      </c>
      <c r="B144" s="163">
        <v>0.52</v>
      </c>
      <c r="C144" s="163">
        <v>0.96</v>
      </c>
      <c r="D144" s="163">
        <v>0.54</v>
      </c>
      <c r="E144" s="191">
        <v>48</v>
      </c>
      <c r="F144" s="210">
        <v>1</v>
      </c>
      <c r="G144" s="211">
        <v>1</v>
      </c>
      <c r="H144" s="211">
        <v>1</v>
      </c>
      <c r="I144" s="200">
        <v>0</v>
      </c>
      <c r="J144" s="200">
        <v>0</v>
      </c>
      <c r="K144" s="200">
        <v>0</v>
      </c>
    </row>
    <row r="145" spans="1:11" ht="18" x14ac:dyDescent="0.25">
      <c r="A145" s="139" t="s">
        <v>303</v>
      </c>
      <c r="B145" s="163" t="s">
        <v>605</v>
      </c>
      <c r="C145" s="163" t="s">
        <v>605</v>
      </c>
      <c r="D145" s="163">
        <v>1</v>
      </c>
      <c r="E145" s="191">
        <v>0</v>
      </c>
      <c r="F145" s="187">
        <v>7.99</v>
      </c>
      <c r="G145" s="211">
        <v>1</v>
      </c>
      <c r="H145" s="36">
        <v>7.99</v>
      </c>
      <c r="I145" s="200">
        <v>278</v>
      </c>
      <c r="J145" s="200">
        <v>91</v>
      </c>
      <c r="K145" s="200">
        <v>181</v>
      </c>
    </row>
    <row r="146" spans="1:11" x14ac:dyDescent="0.25">
      <c r="A146" s="139" t="s">
        <v>301</v>
      </c>
      <c r="B146" s="163">
        <v>0.53</v>
      </c>
      <c r="C146" s="147">
        <v>0.87</v>
      </c>
      <c r="D146" s="163">
        <v>0.61</v>
      </c>
      <c r="E146" s="191">
        <v>47</v>
      </c>
      <c r="F146" s="187">
        <v>4.17</v>
      </c>
      <c r="G146" s="36">
        <v>3.8</v>
      </c>
      <c r="H146" s="36">
        <v>1.1000000000000001</v>
      </c>
      <c r="I146" s="200">
        <v>109</v>
      </c>
      <c r="J146" s="200">
        <v>67</v>
      </c>
      <c r="K146" s="200">
        <v>135</v>
      </c>
    </row>
    <row r="147" spans="1:11" ht="18" x14ac:dyDescent="0.25">
      <c r="A147" s="139" t="s">
        <v>316</v>
      </c>
      <c r="B147" s="147" t="s">
        <v>615</v>
      </c>
      <c r="C147" s="163" t="s">
        <v>605</v>
      </c>
      <c r="D147" s="163">
        <v>0.96</v>
      </c>
      <c r="E147" s="191">
        <v>4</v>
      </c>
      <c r="F147" s="187">
        <v>16.850000000000001</v>
      </c>
      <c r="G147" s="36">
        <v>14.1</v>
      </c>
      <c r="H147" s="36">
        <v>1.2</v>
      </c>
      <c r="I147" s="200">
        <v>956</v>
      </c>
      <c r="J147" s="200">
        <v>240</v>
      </c>
      <c r="K147" s="200">
        <v>480</v>
      </c>
    </row>
    <row r="148" spans="1:11" x14ac:dyDescent="0.25">
      <c r="A148" s="139" t="s">
        <v>321</v>
      </c>
      <c r="B148" s="163">
        <v>0.55000000000000004</v>
      </c>
      <c r="C148" s="163">
        <v>0.89</v>
      </c>
      <c r="D148" s="163">
        <v>0.62</v>
      </c>
      <c r="E148" s="191">
        <v>45</v>
      </c>
      <c r="F148" s="210">
        <v>1</v>
      </c>
      <c r="G148" s="211">
        <v>1</v>
      </c>
      <c r="H148" s="211">
        <v>1</v>
      </c>
      <c r="I148" s="200">
        <v>0</v>
      </c>
      <c r="J148" s="200">
        <v>0</v>
      </c>
      <c r="K148" s="200">
        <v>0</v>
      </c>
    </row>
    <row r="149" spans="1:11" ht="18" x14ac:dyDescent="0.25">
      <c r="A149" s="139" t="s">
        <v>314</v>
      </c>
      <c r="B149" s="163">
        <v>0.59</v>
      </c>
      <c r="C149" s="165">
        <v>1</v>
      </c>
      <c r="D149" s="163">
        <v>0.59</v>
      </c>
      <c r="E149" s="191">
        <v>41</v>
      </c>
      <c r="F149" s="187" t="s">
        <v>616</v>
      </c>
      <c r="G149" s="36" t="s">
        <v>617</v>
      </c>
      <c r="H149" s="36">
        <v>1.44</v>
      </c>
      <c r="I149" s="200">
        <v>32</v>
      </c>
      <c r="J149" s="200">
        <v>30</v>
      </c>
      <c r="K149" s="200">
        <v>60</v>
      </c>
    </row>
    <row r="150" spans="1:11" ht="18" x14ac:dyDescent="0.25">
      <c r="A150" s="139" t="s">
        <v>319</v>
      </c>
      <c r="B150" s="163">
        <v>0.49</v>
      </c>
      <c r="C150" s="163">
        <v>0.73</v>
      </c>
      <c r="D150" s="163">
        <v>0.68</v>
      </c>
      <c r="E150" s="191">
        <v>51</v>
      </c>
      <c r="F150" s="187" t="s">
        <v>617</v>
      </c>
      <c r="G150" s="36" t="s">
        <v>618</v>
      </c>
      <c r="H150" s="36">
        <v>1.05</v>
      </c>
      <c r="I150" s="200">
        <v>6</v>
      </c>
      <c r="J150" s="200">
        <v>6</v>
      </c>
      <c r="K150" s="200">
        <v>12</v>
      </c>
    </row>
    <row r="151" spans="1:11" x14ac:dyDescent="0.25">
      <c r="A151" s="139" t="s">
        <v>312</v>
      </c>
      <c r="B151" s="163">
        <v>0.61</v>
      </c>
      <c r="C151" s="163">
        <v>0.8</v>
      </c>
      <c r="D151" s="163">
        <v>0.76</v>
      </c>
      <c r="E151" s="191">
        <v>39</v>
      </c>
      <c r="F151" s="187">
        <v>1.3</v>
      </c>
      <c r="G151" s="36">
        <v>1.18</v>
      </c>
      <c r="H151" s="36">
        <v>1.1000000000000001</v>
      </c>
      <c r="I151" s="200">
        <v>27</v>
      </c>
      <c r="J151" s="200">
        <v>12</v>
      </c>
      <c r="K151" s="200">
        <v>24</v>
      </c>
    </row>
    <row r="152" spans="1:11" x14ac:dyDescent="0.25">
      <c r="A152" s="139" t="s">
        <v>304</v>
      </c>
      <c r="B152" s="165">
        <v>1</v>
      </c>
      <c r="C152" s="165">
        <v>1</v>
      </c>
      <c r="D152" s="165">
        <v>1</v>
      </c>
      <c r="E152" s="191">
        <v>0</v>
      </c>
      <c r="F152" s="187">
        <v>1.17</v>
      </c>
      <c r="G152" s="211">
        <v>1</v>
      </c>
      <c r="H152" s="36">
        <v>1.17</v>
      </c>
      <c r="I152" s="200">
        <v>43</v>
      </c>
      <c r="J152" s="200">
        <v>13</v>
      </c>
      <c r="K152" s="200">
        <v>26</v>
      </c>
    </row>
    <row r="153" spans="1:11" x14ac:dyDescent="0.25">
      <c r="A153" s="139" t="s">
        <v>322</v>
      </c>
      <c r="B153" s="165">
        <v>1</v>
      </c>
      <c r="C153" s="165">
        <v>1</v>
      </c>
      <c r="D153" s="165">
        <v>1</v>
      </c>
      <c r="E153" s="191">
        <v>0</v>
      </c>
      <c r="F153" s="187">
        <v>5.07</v>
      </c>
      <c r="G153" s="36">
        <v>4.59</v>
      </c>
      <c r="H153" s="36">
        <v>1.1000000000000001</v>
      </c>
      <c r="I153" s="200">
        <v>384</v>
      </c>
      <c r="J153" s="200">
        <v>84</v>
      </c>
      <c r="K153" s="200">
        <v>168</v>
      </c>
    </row>
    <row r="154" spans="1:11" x14ac:dyDescent="0.25">
      <c r="A154" s="139" t="s">
        <v>315</v>
      </c>
      <c r="B154" s="165">
        <v>1</v>
      </c>
      <c r="C154" s="165">
        <v>1</v>
      </c>
      <c r="D154" s="165">
        <v>1</v>
      </c>
      <c r="E154" s="191">
        <v>0</v>
      </c>
      <c r="F154" s="187">
        <v>44.81</v>
      </c>
      <c r="G154" s="36">
        <v>35.47</v>
      </c>
      <c r="H154" s="36">
        <v>1.26</v>
      </c>
      <c r="I154" s="200">
        <v>810</v>
      </c>
      <c r="J154" s="200">
        <v>524</v>
      </c>
      <c r="K154" s="195">
        <v>1049</v>
      </c>
    </row>
    <row r="155" spans="1:11" x14ac:dyDescent="0.25">
      <c r="A155" s="139" t="s">
        <v>311</v>
      </c>
      <c r="B155" s="163">
        <v>0.56999999999999995</v>
      </c>
      <c r="C155" s="163">
        <v>0.92</v>
      </c>
      <c r="D155" s="163">
        <v>0.62</v>
      </c>
      <c r="E155" s="191">
        <v>43</v>
      </c>
      <c r="F155" s="187">
        <v>1.67</v>
      </c>
      <c r="G155" s="36">
        <v>1.36</v>
      </c>
      <c r="H155" s="36">
        <v>1.23</v>
      </c>
      <c r="I155" s="200">
        <v>38</v>
      </c>
      <c r="J155" s="200">
        <v>20</v>
      </c>
      <c r="K155" s="200">
        <v>40</v>
      </c>
    </row>
    <row r="156" spans="1:11" x14ac:dyDescent="0.25">
      <c r="A156" s="139" t="s">
        <v>309</v>
      </c>
      <c r="B156" s="165">
        <v>1</v>
      </c>
      <c r="C156" s="165">
        <v>1</v>
      </c>
      <c r="D156" s="165">
        <v>1</v>
      </c>
      <c r="E156" s="191">
        <v>0</v>
      </c>
      <c r="F156" s="210">
        <v>1</v>
      </c>
      <c r="G156" s="211">
        <v>1</v>
      </c>
      <c r="H156" s="211">
        <v>1</v>
      </c>
      <c r="I156" s="200">
        <v>0</v>
      </c>
      <c r="J156" s="200">
        <v>0</v>
      </c>
      <c r="K156" s="200">
        <v>0</v>
      </c>
    </row>
    <row r="157" spans="1:11" x14ac:dyDescent="0.25">
      <c r="A157" s="139" t="s">
        <v>310</v>
      </c>
      <c r="B157" s="165">
        <v>1</v>
      </c>
      <c r="C157" s="165">
        <v>1</v>
      </c>
      <c r="D157" s="165">
        <v>1</v>
      </c>
      <c r="E157" s="191">
        <v>0</v>
      </c>
      <c r="F157" s="187">
        <v>1.56</v>
      </c>
      <c r="G157" s="36">
        <v>1.29</v>
      </c>
      <c r="H157" s="36">
        <v>1.21</v>
      </c>
      <c r="I157" s="200">
        <v>25</v>
      </c>
      <c r="J157" s="200">
        <v>21</v>
      </c>
      <c r="K157" s="200">
        <v>42</v>
      </c>
    </row>
    <row r="158" spans="1:11" x14ac:dyDescent="0.25">
      <c r="A158" s="139" t="s">
        <v>308</v>
      </c>
      <c r="B158" s="163">
        <v>0.93</v>
      </c>
      <c r="C158" s="165">
        <v>1</v>
      </c>
      <c r="D158" s="163">
        <v>0.93</v>
      </c>
      <c r="E158" s="191">
        <v>7</v>
      </c>
      <c r="F158" s="187">
        <v>10.93</v>
      </c>
      <c r="G158" s="36">
        <v>7.23</v>
      </c>
      <c r="H158" s="36">
        <v>1.51</v>
      </c>
      <c r="I158" s="200">
        <v>883</v>
      </c>
      <c r="J158" s="200">
        <v>192</v>
      </c>
      <c r="K158" s="200">
        <v>385</v>
      </c>
    </row>
    <row r="159" spans="1:11" ht="18" x14ac:dyDescent="0.25">
      <c r="A159" s="139" t="s">
        <v>306</v>
      </c>
      <c r="B159" s="163">
        <v>0.56999999999999995</v>
      </c>
      <c r="C159" s="163" t="s">
        <v>605</v>
      </c>
      <c r="D159" s="163">
        <v>0.56999999999999995</v>
      </c>
      <c r="E159" s="191">
        <v>43</v>
      </c>
      <c r="F159" s="187">
        <v>1.49</v>
      </c>
      <c r="G159" s="36">
        <v>1.0900000000000001</v>
      </c>
      <c r="H159" s="36">
        <v>1.37</v>
      </c>
      <c r="I159" s="200">
        <v>31</v>
      </c>
      <c r="J159" s="200">
        <v>19</v>
      </c>
      <c r="K159" s="200">
        <v>38</v>
      </c>
    </row>
    <row r="160" spans="1:11" x14ac:dyDescent="0.25">
      <c r="A160" s="139" t="s">
        <v>305</v>
      </c>
      <c r="B160" s="165">
        <v>1</v>
      </c>
      <c r="C160" s="165">
        <v>1</v>
      </c>
      <c r="D160" s="165">
        <v>1</v>
      </c>
      <c r="E160" s="191">
        <v>0</v>
      </c>
      <c r="F160" s="210">
        <v>1</v>
      </c>
      <c r="G160" s="211">
        <v>1</v>
      </c>
      <c r="H160" s="211">
        <v>1</v>
      </c>
      <c r="I160" s="200">
        <v>0</v>
      </c>
      <c r="J160" s="200">
        <v>0</v>
      </c>
      <c r="K160" s="200">
        <v>0</v>
      </c>
    </row>
    <row r="161" spans="1:11" x14ac:dyDescent="0.25">
      <c r="A161" s="140" t="s">
        <v>302</v>
      </c>
      <c r="B161" s="41">
        <v>0.73</v>
      </c>
      <c r="C161" s="166">
        <v>1</v>
      </c>
      <c r="D161" s="41">
        <v>0.73</v>
      </c>
      <c r="E161" s="201">
        <v>27</v>
      </c>
      <c r="F161" s="188">
        <v>1.08</v>
      </c>
      <c r="G161" s="166">
        <v>1</v>
      </c>
      <c r="H161" s="41">
        <v>1.08</v>
      </c>
      <c r="I161" s="201">
        <v>2</v>
      </c>
      <c r="J161" s="201">
        <v>2</v>
      </c>
      <c r="K161" s="201">
        <v>4</v>
      </c>
    </row>
    <row r="162" spans="1:11" x14ac:dyDescent="0.25">
      <c r="A162" s="204" t="s">
        <v>370</v>
      </c>
      <c r="B162" s="135">
        <v>0.78</v>
      </c>
      <c r="C162" s="135">
        <v>0.9</v>
      </c>
      <c r="D162" s="135">
        <v>0.87</v>
      </c>
      <c r="E162" s="199">
        <v>0.22</v>
      </c>
      <c r="F162" s="212">
        <v>3.63</v>
      </c>
      <c r="G162" s="135">
        <v>2.84</v>
      </c>
      <c r="H162" s="135">
        <v>1.35</v>
      </c>
      <c r="I162" s="200"/>
      <c r="J162" s="200"/>
      <c r="K162" s="200"/>
    </row>
    <row r="163" spans="1:11" x14ac:dyDescent="0.25">
      <c r="A163" s="204" t="s">
        <v>603</v>
      </c>
      <c r="B163" s="135"/>
      <c r="C163" s="135"/>
      <c r="D163" s="135"/>
      <c r="E163" s="135"/>
      <c r="F163" s="212"/>
      <c r="G163" s="135"/>
      <c r="H163" s="135"/>
      <c r="I163" s="195">
        <v>5729</v>
      </c>
      <c r="J163" s="195">
        <v>2092</v>
      </c>
      <c r="K163" s="195">
        <v>4183</v>
      </c>
    </row>
    <row r="164" spans="1:11" x14ac:dyDescent="0.25">
      <c r="A164" s="140" t="s">
        <v>604</v>
      </c>
      <c r="B164" s="142">
        <v>0.39</v>
      </c>
      <c r="C164" s="142">
        <v>0.46</v>
      </c>
      <c r="D164" s="142">
        <v>0.51</v>
      </c>
      <c r="E164" s="142"/>
      <c r="F164" s="213">
        <v>44.81</v>
      </c>
      <c r="G164" s="142">
        <v>35.46</v>
      </c>
      <c r="H164" s="142">
        <v>7.99</v>
      </c>
      <c r="I164" s="197">
        <v>956</v>
      </c>
      <c r="J164" s="197">
        <v>524</v>
      </c>
      <c r="K164" s="198">
        <v>1049</v>
      </c>
    </row>
    <row r="165" spans="1:11" x14ac:dyDescent="0.25">
      <c r="A165" s="216" t="s">
        <v>619</v>
      </c>
    </row>
    <row r="166" spans="1:11" x14ac:dyDescent="0.25">
      <c r="A166" s="216" t="s">
        <v>620</v>
      </c>
    </row>
    <row r="167" spans="1:11" x14ac:dyDescent="0.25">
      <c r="A167" s="216" t="s">
        <v>621</v>
      </c>
    </row>
    <row r="168" spans="1:11" x14ac:dyDescent="0.25">
      <c r="A168" s="216"/>
    </row>
    <row r="169" spans="1:11" x14ac:dyDescent="0.25">
      <c r="A169" s="216"/>
    </row>
    <row r="170" spans="1:11" x14ac:dyDescent="0.25">
      <c r="A170" s="75" t="s">
        <v>357</v>
      </c>
    </row>
    <row r="171" spans="1:11" x14ac:dyDescent="0.25">
      <c r="A171" s="216"/>
    </row>
    <row r="172" spans="1:11" ht="33" x14ac:dyDescent="0.25">
      <c r="A172" s="316" t="s">
        <v>347</v>
      </c>
      <c r="B172" s="316" t="s">
        <v>358</v>
      </c>
      <c r="C172" s="316" t="s">
        <v>359</v>
      </c>
      <c r="D172" s="316" t="s">
        <v>360</v>
      </c>
      <c r="E172" s="316" t="s">
        <v>361</v>
      </c>
    </row>
    <row r="173" spans="1:11" x14ac:dyDescent="0.25">
      <c r="A173" s="2" t="s">
        <v>309</v>
      </c>
      <c r="B173" s="70">
        <v>1</v>
      </c>
      <c r="C173" s="70">
        <f>1/D173</f>
        <v>1</v>
      </c>
      <c r="D173" s="70">
        <v>1</v>
      </c>
      <c r="E173" s="70">
        <v>2</v>
      </c>
    </row>
    <row r="174" spans="1:11" x14ac:dyDescent="0.25">
      <c r="A174" s="2" t="s">
        <v>305</v>
      </c>
      <c r="B174" s="70">
        <v>1</v>
      </c>
      <c r="C174" s="70">
        <f t="shared" ref="C174:C218" si="0">1/D174</f>
        <v>1</v>
      </c>
      <c r="D174" s="70">
        <v>1</v>
      </c>
      <c r="E174" s="70">
        <v>2</v>
      </c>
    </row>
    <row r="175" spans="1:11" x14ac:dyDescent="0.25">
      <c r="A175" s="2" t="s">
        <v>325</v>
      </c>
      <c r="B175" s="70">
        <v>1</v>
      </c>
      <c r="C175" s="70">
        <f t="shared" si="0"/>
        <v>1</v>
      </c>
      <c r="D175" s="70">
        <v>1</v>
      </c>
      <c r="E175" s="70">
        <v>2</v>
      </c>
    </row>
    <row r="176" spans="1:11" x14ac:dyDescent="0.25">
      <c r="A176" s="2" t="s">
        <v>344</v>
      </c>
      <c r="B176" s="70">
        <v>1</v>
      </c>
      <c r="C176" s="70">
        <f t="shared" si="0"/>
        <v>1</v>
      </c>
      <c r="D176" s="70">
        <v>1</v>
      </c>
      <c r="E176" s="70">
        <v>2</v>
      </c>
    </row>
    <row r="177" spans="1:5" x14ac:dyDescent="0.25">
      <c r="A177" s="2" t="s">
        <v>346</v>
      </c>
      <c r="B177" s="70">
        <v>1</v>
      </c>
      <c r="C177" s="70">
        <f t="shared" si="0"/>
        <v>1</v>
      </c>
      <c r="D177" s="70">
        <v>1</v>
      </c>
      <c r="E177" s="70">
        <v>2</v>
      </c>
    </row>
    <row r="178" spans="1:5" x14ac:dyDescent="0.25">
      <c r="A178" s="2" t="s">
        <v>334</v>
      </c>
      <c r="B178" s="70">
        <v>0.90838560000000002</v>
      </c>
      <c r="C178" s="70">
        <f t="shared" si="0"/>
        <v>1</v>
      </c>
      <c r="D178" s="70">
        <v>1</v>
      </c>
      <c r="E178" s="70">
        <v>1.9083855999999999</v>
      </c>
    </row>
    <row r="179" spans="1:5" x14ac:dyDescent="0.25">
      <c r="A179" s="2" t="s">
        <v>304</v>
      </c>
      <c r="B179" s="70">
        <v>1</v>
      </c>
      <c r="C179" s="70">
        <f t="shared" si="0"/>
        <v>0.85465921745692741</v>
      </c>
      <c r="D179" s="70">
        <v>1.1700569999999999</v>
      </c>
      <c r="E179" s="70">
        <v>1.8546592174569274</v>
      </c>
    </row>
    <row r="180" spans="1:5" x14ac:dyDescent="0.25">
      <c r="A180" s="2" t="s">
        <v>340</v>
      </c>
      <c r="B180" s="70">
        <v>0.75686399999999998</v>
      </c>
      <c r="C180" s="70">
        <f t="shared" si="0"/>
        <v>1</v>
      </c>
      <c r="D180" s="70">
        <v>1</v>
      </c>
      <c r="E180" s="70">
        <v>1.756864</v>
      </c>
    </row>
    <row r="181" spans="1:5" x14ac:dyDescent="0.25">
      <c r="A181" s="2" t="s">
        <v>335</v>
      </c>
      <c r="B181" s="70">
        <v>0.70940270000000005</v>
      </c>
      <c r="C181" s="70">
        <f t="shared" si="0"/>
        <v>1</v>
      </c>
      <c r="D181" s="70">
        <v>1</v>
      </c>
      <c r="E181" s="70">
        <v>1.7094027000000001</v>
      </c>
    </row>
    <row r="182" spans="1:5" x14ac:dyDescent="0.25">
      <c r="A182" s="2" t="s">
        <v>320</v>
      </c>
      <c r="B182" s="70">
        <v>0.67197700000000005</v>
      </c>
      <c r="C182" s="70">
        <f t="shared" si="0"/>
        <v>0.99666714506689624</v>
      </c>
      <c r="D182" s="70">
        <v>1.003344</v>
      </c>
      <c r="E182" s="70">
        <v>1.6686441450668963</v>
      </c>
    </row>
    <row r="183" spans="1:5" x14ac:dyDescent="0.25">
      <c r="A183" s="2" t="s">
        <v>302</v>
      </c>
      <c r="B183" s="70">
        <v>0.73408739999999995</v>
      </c>
      <c r="C183" s="70">
        <f t="shared" si="0"/>
        <v>0.92779956560424326</v>
      </c>
      <c r="D183" s="70">
        <v>1.0778190000000001</v>
      </c>
      <c r="E183" s="70">
        <v>1.6618869656042432</v>
      </c>
    </row>
    <row r="184" spans="1:5" x14ac:dyDescent="0.25">
      <c r="A184" s="2" t="s">
        <v>342</v>
      </c>
      <c r="B184" s="70">
        <v>1</v>
      </c>
      <c r="C184" s="70">
        <f t="shared" si="0"/>
        <v>0.64100838310763431</v>
      </c>
      <c r="D184" s="70">
        <v>1.5600419999999999</v>
      </c>
      <c r="E184" s="70">
        <v>1.6410083831076343</v>
      </c>
    </row>
    <row r="185" spans="1:5" x14ac:dyDescent="0.25">
      <c r="A185" s="2" t="s">
        <v>310</v>
      </c>
      <c r="B185" s="70">
        <v>1</v>
      </c>
      <c r="C185" s="70">
        <f t="shared" si="0"/>
        <v>0.64058626454931555</v>
      </c>
      <c r="D185" s="70">
        <v>1.56107</v>
      </c>
      <c r="E185" s="70">
        <v>1.6405862645493157</v>
      </c>
    </row>
    <row r="186" spans="1:5" x14ac:dyDescent="0.25">
      <c r="A186" s="2" t="s">
        <v>330</v>
      </c>
      <c r="B186" s="70">
        <v>0.58902969999999999</v>
      </c>
      <c r="C186" s="70">
        <f t="shared" si="0"/>
        <v>1</v>
      </c>
      <c r="D186" s="70">
        <v>1</v>
      </c>
      <c r="E186" s="70">
        <v>1.5890297</v>
      </c>
    </row>
    <row r="187" spans="1:5" x14ac:dyDescent="0.25">
      <c r="A187" s="2" t="s">
        <v>345</v>
      </c>
      <c r="B187" s="70">
        <v>0.57137700000000002</v>
      </c>
      <c r="C187" s="70">
        <f t="shared" si="0"/>
        <v>1</v>
      </c>
      <c r="D187" s="70">
        <v>1</v>
      </c>
      <c r="E187" s="70">
        <v>1.571377</v>
      </c>
    </row>
    <row r="188" spans="1:5" x14ac:dyDescent="0.25">
      <c r="A188" s="2" t="s">
        <v>333</v>
      </c>
      <c r="B188" s="70">
        <v>0.56495830000000002</v>
      </c>
      <c r="C188" s="70">
        <f t="shared" si="0"/>
        <v>1</v>
      </c>
      <c r="D188" s="70">
        <v>1</v>
      </c>
      <c r="E188" s="70">
        <v>1.5649583</v>
      </c>
    </row>
    <row r="189" spans="1:5" x14ac:dyDescent="0.25">
      <c r="A189" s="2" t="s">
        <v>321</v>
      </c>
      <c r="B189" s="70">
        <v>0.54946890000000004</v>
      </c>
      <c r="C189" s="70">
        <f t="shared" si="0"/>
        <v>1</v>
      </c>
      <c r="D189" s="70">
        <v>1</v>
      </c>
      <c r="E189" s="70">
        <v>1.5494688999999999</v>
      </c>
    </row>
    <row r="190" spans="1:5" x14ac:dyDescent="0.25">
      <c r="A190" s="2" t="s">
        <v>317</v>
      </c>
      <c r="B190" s="70">
        <v>1</v>
      </c>
      <c r="C190" s="70">
        <f t="shared" si="0"/>
        <v>0.53333333333333333</v>
      </c>
      <c r="D190" s="70">
        <v>1.875</v>
      </c>
      <c r="E190" s="70">
        <v>1.5333333333333332</v>
      </c>
    </row>
    <row r="191" spans="1:5" x14ac:dyDescent="0.25">
      <c r="A191" s="2" t="s">
        <v>307</v>
      </c>
      <c r="B191" s="70">
        <v>0.51972169999999995</v>
      </c>
      <c r="C191" s="70">
        <f t="shared" si="0"/>
        <v>1</v>
      </c>
      <c r="D191" s="70">
        <v>1</v>
      </c>
      <c r="E191" s="70">
        <v>1.5197216999999998</v>
      </c>
    </row>
    <row r="192" spans="1:5" x14ac:dyDescent="0.25">
      <c r="A192" s="2" t="s">
        <v>318</v>
      </c>
      <c r="B192" s="70">
        <v>0.5129956</v>
      </c>
      <c r="C192" s="70">
        <f t="shared" si="0"/>
        <v>0.98193437143435092</v>
      </c>
      <c r="D192" s="70">
        <v>1.0183979999999999</v>
      </c>
      <c r="E192" s="70">
        <v>1.4949299714343509</v>
      </c>
    </row>
    <row r="193" spans="1:5" x14ac:dyDescent="0.25">
      <c r="A193" s="2" t="s">
        <v>326</v>
      </c>
      <c r="B193" s="70">
        <v>0.45724359999999997</v>
      </c>
      <c r="C193" s="70">
        <f t="shared" si="0"/>
        <v>1</v>
      </c>
      <c r="D193" s="70">
        <v>1</v>
      </c>
      <c r="E193" s="70">
        <v>1.4572436</v>
      </c>
    </row>
    <row r="194" spans="1:5" x14ac:dyDescent="0.25">
      <c r="A194" s="2" t="s">
        <v>337</v>
      </c>
      <c r="B194" s="70">
        <v>0.43112349999999999</v>
      </c>
      <c r="C194" s="70">
        <f t="shared" si="0"/>
        <v>1</v>
      </c>
      <c r="D194" s="70">
        <v>1</v>
      </c>
      <c r="E194" s="70">
        <v>1.4311235</v>
      </c>
    </row>
    <row r="195" spans="1:5" x14ac:dyDescent="0.25">
      <c r="A195" s="2" t="s">
        <v>329</v>
      </c>
      <c r="B195" s="70">
        <v>1</v>
      </c>
      <c r="C195" s="70">
        <f t="shared" si="0"/>
        <v>0.39476244972206748</v>
      </c>
      <c r="D195" s="70">
        <v>2.533169</v>
      </c>
      <c r="E195" s="70">
        <v>1.3947624497220674</v>
      </c>
    </row>
    <row r="196" spans="1:5" x14ac:dyDescent="0.25">
      <c r="A196" s="2" t="s">
        <v>313</v>
      </c>
      <c r="B196" s="70">
        <v>0.3915421</v>
      </c>
      <c r="C196" s="70">
        <f t="shared" si="0"/>
        <v>1</v>
      </c>
      <c r="D196" s="70">
        <v>1</v>
      </c>
      <c r="E196" s="70">
        <v>1.3915421000000001</v>
      </c>
    </row>
    <row r="197" spans="1:5" x14ac:dyDescent="0.25">
      <c r="A197" s="2" t="s">
        <v>312</v>
      </c>
      <c r="B197" s="70">
        <v>0.61469549999999995</v>
      </c>
      <c r="C197" s="70">
        <f t="shared" si="0"/>
        <v>0.76954391440824765</v>
      </c>
      <c r="D197" s="70">
        <v>1.299471</v>
      </c>
      <c r="E197" s="70">
        <v>1.3842394144082477</v>
      </c>
    </row>
    <row r="198" spans="1:5" x14ac:dyDescent="0.25">
      <c r="A198" s="2" t="s">
        <v>319</v>
      </c>
      <c r="B198" s="70">
        <v>0.4940813</v>
      </c>
      <c r="C198" s="70">
        <f t="shared" si="0"/>
        <v>0.86330140269211908</v>
      </c>
      <c r="D198" s="70">
        <v>1.158344</v>
      </c>
      <c r="E198" s="70">
        <v>1.357382702692119</v>
      </c>
    </row>
    <row r="199" spans="1:5" x14ac:dyDescent="0.25">
      <c r="A199" s="2" t="s">
        <v>341</v>
      </c>
      <c r="B199" s="70">
        <v>1</v>
      </c>
      <c r="C199" s="70">
        <f t="shared" si="0"/>
        <v>0.34971650231739637</v>
      </c>
      <c r="D199" s="70">
        <v>2.8594590000000002</v>
      </c>
      <c r="E199" s="70">
        <v>1.3497165023173965</v>
      </c>
    </row>
    <row r="200" spans="1:5" x14ac:dyDescent="0.25">
      <c r="A200" s="2" t="s">
        <v>343</v>
      </c>
      <c r="B200" s="70">
        <v>1</v>
      </c>
      <c r="C200" s="70">
        <f t="shared" si="0"/>
        <v>0.32543333075156222</v>
      </c>
      <c r="D200" s="70">
        <v>3.0728260000000001</v>
      </c>
      <c r="E200" s="70">
        <v>1.3254333307515622</v>
      </c>
    </row>
    <row r="201" spans="1:5" x14ac:dyDescent="0.25">
      <c r="A201" s="2" t="s">
        <v>323</v>
      </c>
      <c r="B201" s="70">
        <v>0.71340539999999997</v>
      </c>
      <c r="C201" s="70">
        <f t="shared" si="0"/>
        <v>0.60377139765833299</v>
      </c>
      <c r="D201" s="70">
        <v>1.656256</v>
      </c>
      <c r="E201" s="70">
        <v>1.3171767976583331</v>
      </c>
    </row>
    <row r="202" spans="1:5" x14ac:dyDescent="0.25">
      <c r="A202" s="2" t="s">
        <v>336</v>
      </c>
      <c r="B202" s="70">
        <v>0.92228900000000003</v>
      </c>
      <c r="C202" s="70">
        <f t="shared" si="0"/>
        <v>0.37482298984304663</v>
      </c>
      <c r="D202" s="70">
        <v>2.667926</v>
      </c>
      <c r="E202" s="70">
        <v>1.2971119898430468</v>
      </c>
    </row>
    <row r="203" spans="1:5" x14ac:dyDescent="0.25">
      <c r="A203" s="2" t="s">
        <v>339</v>
      </c>
      <c r="B203" s="70">
        <v>0.9031304</v>
      </c>
      <c r="C203" s="70">
        <f t="shared" si="0"/>
        <v>0.37840803738671408</v>
      </c>
      <c r="D203" s="70">
        <v>2.6426500000000002</v>
      </c>
      <c r="E203" s="70">
        <v>1.281538437386714</v>
      </c>
    </row>
    <row r="204" spans="1:5" x14ac:dyDescent="0.25">
      <c r="A204" s="2" t="s">
        <v>306</v>
      </c>
      <c r="B204" s="70">
        <v>0.57181179999999998</v>
      </c>
      <c r="C204" s="70">
        <f t="shared" si="0"/>
        <v>0.67039630477556811</v>
      </c>
      <c r="D204" s="70">
        <v>1.491655</v>
      </c>
      <c r="E204" s="70">
        <v>1.242208104775568</v>
      </c>
    </row>
    <row r="205" spans="1:5" x14ac:dyDescent="0.25">
      <c r="A205" s="2" t="s">
        <v>322</v>
      </c>
      <c r="B205" s="70">
        <v>1</v>
      </c>
      <c r="C205" s="70">
        <f t="shared" si="0"/>
        <v>0.19721866461664439</v>
      </c>
      <c r="D205" s="70">
        <v>5.0705140000000002</v>
      </c>
      <c r="E205" s="70">
        <v>1.1972186646166443</v>
      </c>
    </row>
    <row r="206" spans="1:5" x14ac:dyDescent="0.25">
      <c r="A206" s="2" t="s">
        <v>331</v>
      </c>
      <c r="B206" s="70">
        <v>1</v>
      </c>
      <c r="C206" s="70">
        <f t="shared" si="0"/>
        <v>0.189288898395398</v>
      </c>
      <c r="D206" s="70">
        <v>5.2829300000000003</v>
      </c>
      <c r="E206" s="70">
        <v>1.189288898395398</v>
      </c>
    </row>
    <row r="207" spans="1:5" x14ac:dyDescent="0.25">
      <c r="A207" s="2" t="s">
        <v>314</v>
      </c>
      <c r="B207" s="70">
        <v>0.58534129999999995</v>
      </c>
      <c r="C207" s="70">
        <f t="shared" si="0"/>
        <v>0.59674024672822246</v>
      </c>
      <c r="D207" s="70">
        <v>1.6757709999999999</v>
      </c>
      <c r="E207" s="70">
        <v>1.1820815467282224</v>
      </c>
    </row>
    <row r="208" spans="1:5" x14ac:dyDescent="0.25">
      <c r="A208" s="2" t="s">
        <v>332</v>
      </c>
      <c r="B208" s="70">
        <v>1</v>
      </c>
      <c r="C208" s="70">
        <f t="shared" si="0"/>
        <v>0.17559555427175694</v>
      </c>
      <c r="D208" s="70">
        <v>5.6949050000000003</v>
      </c>
      <c r="E208" s="70">
        <v>1.1755955542717569</v>
      </c>
    </row>
    <row r="209" spans="1:5" x14ac:dyDescent="0.25">
      <c r="A209" s="2" t="s">
        <v>311</v>
      </c>
      <c r="B209" s="70">
        <v>0.57303559999999998</v>
      </c>
      <c r="C209" s="70">
        <f t="shared" si="0"/>
        <v>0.5978347620587755</v>
      </c>
      <c r="D209" s="70">
        <v>1.6727030000000001</v>
      </c>
      <c r="E209" s="70">
        <v>1.1708703620587755</v>
      </c>
    </row>
    <row r="210" spans="1:5" x14ac:dyDescent="0.25">
      <c r="A210" s="2" t="s">
        <v>327</v>
      </c>
      <c r="B210" s="70">
        <v>0.58883370000000002</v>
      </c>
      <c r="C210" s="70">
        <f t="shared" si="0"/>
        <v>0.5702382398342204</v>
      </c>
      <c r="D210" s="70">
        <v>1.7536529999999999</v>
      </c>
      <c r="E210" s="70">
        <v>1.1590719398342204</v>
      </c>
    </row>
    <row r="211" spans="1:5" x14ac:dyDescent="0.25">
      <c r="A211" s="2" t="s">
        <v>328</v>
      </c>
      <c r="B211" s="70">
        <v>0.47302369999999999</v>
      </c>
      <c r="C211" s="70">
        <f t="shared" si="0"/>
        <v>0.68521497934762055</v>
      </c>
      <c r="D211" s="70">
        <v>1.4593959999999999</v>
      </c>
      <c r="E211" s="70">
        <v>1.1582386793476205</v>
      </c>
    </row>
    <row r="212" spans="1:5" x14ac:dyDescent="0.25">
      <c r="A212" s="2" t="s">
        <v>303</v>
      </c>
      <c r="B212" s="70">
        <v>1</v>
      </c>
      <c r="C212" s="70">
        <f t="shared" si="0"/>
        <v>0.12509080028465663</v>
      </c>
      <c r="D212" s="70">
        <v>7.9941930000000001</v>
      </c>
      <c r="E212" s="70">
        <v>1.1250908002846567</v>
      </c>
    </row>
    <row r="213" spans="1:5" x14ac:dyDescent="0.25">
      <c r="A213" s="2" t="s">
        <v>338</v>
      </c>
      <c r="B213" s="70">
        <v>1</v>
      </c>
      <c r="C213" s="70">
        <f t="shared" si="0"/>
        <v>8.34910270105996E-2</v>
      </c>
      <c r="D213" s="70">
        <v>11.977335</v>
      </c>
      <c r="E213" s="70">
        <v>1.0834910270105995</v>
      </c>
    </row>
    <row r="214" spans="1:5" x14ac:dyDescent="0.25">
      <c r="A214" s="2" t="s">
        <v>308</v>
      </c>
      <c r="B214" s="70">
        <v>0.93135639999999997</v>
      </c>
      <c r="C214" s="70">
        <f t="shared" si="0"/>
        <v>9.1531337584048661E-2</v>
      </c>
      <c r="D214" s="70">
        <v>10.925219999999999</v>
      </c>
      <c r="E214" s="70">
        <v>1.0228877375840486</v>
      </c>
    </row>
    <row r="215" spans="1:5" x14ac:dyDescent="0.25">
      <c r="A215" s="2" t="s">
        <v>316</v>
      </c>
      <c r="B215" s="70">
        <v>0.96341069999999995</v>
      </c>
      <c r="C215" s="70">
        <f t="shared" si="0"/>
        <v>5.934050388158104E-2</v>
      </c>
      <c r="D215" s="70">
        <v>16.851896</v>
      </c>
      <c r="E215" s="70">
        <v>1.0227512038815809</v>
      </c>
    </row>
    <row r="216" spans="1:5" x14ac:dyDescent="0.25">
      <c r="A216" s="2" t="s">
        <v>315</v>
      </c>
      <c r="B216" s="70">
        <v>1</v>
      </c>
      <c r="C216" s="70">
        <f t="shared" si="0"/>
        <v>2.2315188786385557E-2</v>
      </c>
      <c r="D216" s="70">
        <v>44.812527000000003</v>
      </c>
      <c r="E216" s="70">
        <v>1.0223151887863855</v>
      </c>
    </row>
    <row r="217" spans="1:5" x14ac:dyDescent="0.25">
      <c r="A217" s="2" t="s">
        <v>324</v>
      </c>
      <c r="B217" s="70">
        <v>0.66727449999999999</v>
      </c>
      <c r="C217" s="70">
        <f t="shared" si="0"/>
        <v>0.32421195421349097</v>
      </c>
      <c r="D217" s="70">
        <v>3.0844019999999999</v>
      </c>
      <c r="E217" s="70">
        <v>0.99148645421349091</v>
      </c>
    </row>
    <row r="218" spans="1:5" x14ac:dyDescent="0.25">
      <c r="A218" s="143" t="s">
        <v>301</v>
      </c>
      <c r="B218" s="81">
        <v>0.52866270000000004</v>
      </c>
      <c r="C218" s="81">
        <f t="shared" si="0"/>
        <v>0.24002555792140751</v>
      </c>
      <c r="D218" s="81">
        <v>4.1662229999999996</v>
      </c>
      <c r="E218" s="81">
        <v>0.7686882579214076</v>
      </c>
    </row>
    <row r="219" spans="1:5" x14ac:dyDescent="0.25">
      <c r="A219" s="216"/>
    </row>
    <row r="220" spans="1:5" x14ac:dyDescent="0.25">
      <c r="A220" s="216"/>
    </row>
    <row r="221" spans="1:5" ht="18" x14ac:dyDescent="0.25">
      <c r="A221" s="52" t="s">
        <v>627</v>
      </c>
    </row>
    <row r="222" spans="1:5" x14ac:dyDescent="0.25">
      <c r="A222" s="56"/>
    </row>
    <row r="223" spans="1:5" x14ac:dyDescent="0.25">
      <c r="A223" s="6" t="s">
        <v>362</v>
      </c>
    </row>
    <row r="225" spans="1:5" x14ac:dyDescent="0.25">
      <c r="A225" s="344"/>
      <c r="B225" s="346" t="s">
        <v>662</v>
      </c>
      <c r="C225" s="346"/>
      <c r="D225" s="346" t="s">
        <v>628</v>
      </c>
      <c r="E225" s="346"/>
    </row>
    <row r="226" spans="1:5" x14ac:dyDescent="0.25">
      <c r="A226" s="345"/>
      <c r="B226" s="347"/>
      <c r="C226" s="347"/>
      <c r="D226" s="347"/>
      <c r="E226" s="347"/>
    </row>
    <row r="227" spans="1:5" ht="18" x14ac:dyDescent="0.25">
      <c r="A227" s="215"/>
      <c r="B227" s="136" t="s">
        <v>663</v>
      </c>
      <c r="C227" s="136" t="s">
        <v>629</v>
      </c>
      <c r="D227" s="136" t="s">
        <v>664</v>
      </c>
      <c r="E227" s="136" t="s">
        <v>629</v>
      </c>
    </row>
    <row r="228" spans="1:5" x14ac:dyDescent="0.25">
      <c r="A228" s="184" t="s">
        <v>630</v>
      </c>
      <c r="B228" s="133" t="s">
        <v>631</v>
      </c>
      <c r="C228" s="133">
        <v>0.63200000000000001</v>
      </c>
      <c r="D228" s="133" t="s">
        <v>632</v>
      </c>
      <c r="E228" s="133" t="s">
        <v>633</v>
      </c>
    </row>
    <row r="229" spans="1:5" x14ac:dyDescent="0.25">
      <c r="A229" s="184"/>
      <c r="B229" s="214" t="s">
        <v>669</v>
      </c>
      <c r="C229" s="214" t="s">
        <v>670</v>
      </c>
      <c r="D229" s="214" t="s">
        <v>671</v>
      </c>
      <c r="E229" s="214" t="s">
        <v>672</v>
      </c>
    </row>
    <row r="230" spans="1:5" x14ac:dyDescent="0.25">
      <c r="A230" s="184" t="s">
        <v>634</v>
      </c>
      <c r="B230" s="133">
        <v>-3.0000000000000001E-3</v>
      </c>
      <c r="C230" s="133">
        <v>-3.0000000000000001E-3</v>
      </c>
      <c r="D230" s="133">
        <v>5.2999999999999999E-2</v>
      </c>
      <c r="E230" s="133">
        <v>5.2999999999999999E-2</v>
      </c>
    </row>
    <row r="231" spans="1:5" x14ac:dyDescent="0.25">
      <c r="A231" s="184"/>
      <c r="B231" s="214" t="s">
        <v>673</v>
      </c>
      <c r="C231" s="214" t="s">
        <v>674</v>
      </c>
      <c r="D231" s="214" t="s">
        <v>675</v>
      </c>
      <c r="E231" s="214" t="s">
        <v>676</v>
      </c>
    </row>
    <row r="232" spans="1:5" x14ac:dyDescent="0.25">
      <c r="A232" s="184" t="s">
        <v>635</v>
      </c>
      <c r="B232" s="133" t="s">
        <v>636</v>
      </c>
      <c r="C232" s="133">
        <v>-3.0000000000000001E-3</v>
      </c>
      <c r="D232" s="133" t="s">
        <v>637</v>
      </c>
      <c r="E232" s="133">
        <v>6.2E-2</v>
      </c>
    </row>
    <row r="233" spans="1:5" x14ac:dyDescent="0.25">
      <c r="A233" s="184"/>
      <c r="B233" s="214" t="s">
        <v>677</v>
      </c>
      <c r="C233" s="214" t="s">
        <v>674</v>
      </c>
      <c r="D233" s="214" t="s">
        <v>677</v>
      </c>
      <c r="E233" s="214" t="s">
        <v>673</v>
      </c>
    </row>
    <row r="234" spans="1:5" x14ac:dyDescent="0.25">
      <c r="A234" s="184" t="s">
        <v>638</v>
      </c>
      <c r="B234" s="133" t="s">
        <v>639</v>
      </c>
      <c r="C234" s="133" t="s">
        <v>640</v>
      </c>
      <c r="D234" s="133" t="s">
        <v>641</v>
      </c>
      <c r="E234" s="133" t="s">
        <v>642</v>
      </c>
    </row>
    <row r="235" spans="1:5" x14ac:dyDescent="0.25">
      <c r="A235" s="184"/>
      <c r="B235" s="214" t="s">
        <v>679</v>
      </c>
      <c r="C235" s="214" t="s">
        <v>680</v>
      </c>
      <c r="D235" s="214" t="s">
        <v>681</v>
      </c>
      <c r="E235" s="214" t="s">
        <v>682</v>
      </c>
    </row>
    <row r="236" spans="1:5" x14ac:dyDescent="0.25">
      <c r="A236" s="184" t="s">
        <v>643</v>
      </c>
      <c r="B236" s="133" t="s">
        <v>644</v>
      </c>
      <c r="C236" s="133" t="s">
        <v>645</v>
      </c>
      <c r="D236" s="133" t="s">
        <v>637</v>
      </c>
      <c r="E236" s="133">
        <v>6.2E-2</v>
      </c>
    </row>
    <row r="237" spans="1:5" x14ac:dyDescent="0.25">
      <c r="A237" s="184"/>
      <c r="B237" s="214" t="s">
        <v>683</v>
      </c>
      <c r="C237" s="214" t="s">
        <v>683</v>
      </c>
      <c r="D237" s="214" t="s">
        <v>684</v>
      </c>
      <c r="E237" s="214" t="s">
        <v>685</v>
      </c>
    </row>
    <row r="238" spans="1:5" x14ac:dyDescent="0.25">
      <c r="A238" s="184" t="s">
        <v>646</v>
      </c>
      <c r="B238" s="133">
        <v>-1E-3</v>
      </c>
      <c r="C238" s="133">
        <v>-1E-3</v>
      </c>
      <c r="D238" s="133" t="s">
        <v>647</v>
      </c>
      <c r="E238" s="133">
        <v>2.3E-2</v>
      </c>
    </row>
    <row r="239" spans="1:5" x14ac:dyDescent="0.25">
      <c r="A239" s="184"/>
      <c r="B239" s="214" t="s">
        <v>683</v>
      </c>
      <c r="C239" s="214" t="s">
        <v>677</v>
      </c>
      <c r="D239" s="214" t="s">
        <v>686</v>
      </c>
      <c r="E239" s="214" t="s">
        <v>678</v>
      </c>
    </row>
    <row r="240" spans="1:5" x14ac:dyDescent="0.25">
      <c r="A240" s="184" t="s">
        <v>648</v>
      </c>
      <c r="B240" s="133" t="s">
        <v>649</v>
      </c>
      <c r="C240" s="133">
        <v>8.9999999999999993E-3</v>
      </c>
      <c r="D240" s="133">
        <v>0.18099999999999999</v>
      </c>
      <c r="E240" s="133">
        <v>0.18099999999999999</v>
      </c>
    </row>
    <row r="241" spans="1:5" x14ac:dyDescent="0.25">
      <c r="A241" s="184"/>
      <c r="B241" s="214" t="s">
        <v>674</v>
      </c>
      <c r="C241" s="214" t="s">
        <v>687</v>
      </c>
      <c r="D241" s="214" t="s">
        <v>688</v>
      </c>
      <c r="E241" s="214" t="s">
        <v>689</v>
      </c>
    </row>
    <row r="242" spans="1:5" x14ac:dyDescent="0.25">
      <c r="A242" s="184" t="s">
        <v>650</v>
      </c>
      <c r="B242" s="133" t="s">
        <v>651</v>
      </c>
      <c r="C242" s="133" t="s">
        <v>652</v>
      </c>
      <c r="D242" s="133"/>
      <c r="E242" s="133"/>
    </row>
    <row r="243" spans="1:5" x14ac:dyDescent="0.25">
      <c r="A243" s="184"/>
      <c r="B243" s="214" t="s">
        <v>673</v>
      </c>
      <c r="C243" s="214" t="s">
        <v>690</v>
      </c>
      <c r="D243" s="214"/>
      <c r="E243" s="214"/>
    </row>
    <row r="244" spans="1:5" x14ac:dyDescent="0.25">
      <c r="A244" s="184" t="s">
        <v>653</v>
      </c>
      <c r="B244" s="133"/>
      <c r="C244" s="133"/>
      <c r="D244" s="133" t="s">
        <v>654</v>
      </c>
      <c r="E244" s="133" t="s">
        <v>655</v>
      </c>
    </row>
    <row r="245" spans="1:5" x14ac:dyDescent="0.25">
      <c r="A245" s="184"/>
      <c r="B245" s="214"/>
      <c r="C245" s="214"/>
      <c r="D245" s="214" t="s">
        <v>678</v>
      </c>
      <c r="E245" s="214" t="s">
        <v>691</v>
      </c>
    </row>
    <row r="246" spans="1:5" x14ac:dyDescent="0.25">
      <c r="A246" s="184" t="s">
        <v>656</v>
      </c>
      <c r="B246" s="133"/>
      <c r="C246" s="133"/>
      <c r="D246" s="133" t="s">
        <v>657</v>
      </c>
      <c r="E246" s="133">
        <v>-23.847999999999999</v>
      </c>
    </row>
    <row r="247" spans="1:5" x14ac:dyDescent="0.25">
      <c r="A247" s="139"/>
      <c r="B247" s="133"/>
      <c r="C247" s="133"/>
      <c r="D247" s="214" t="s">
        <v>667</v>
      </c>
      <c r="E247" s="214" t="s">
        <v>668</v>
      </c>
    </row>
    <row r="248" spans="1:5" ht="18" x14ac:dyDescent="0.25">
      <c r="A248" s="184" t="s">
        <v>665</v>
      </c>
      <c r="B248" s="133" t="s">
        <v>658</v>
      </c>
      <c r="C248" s="133" t="s">
        <v>659</v>
      </c>
      <c r="D248" s="133" t="s">
        <v>660</v>
      </c>
      <c r="E248" s="133">
        <v>7.63</v>
      </c>
    </row>
    <row r="249" spans="1:5" ht="18" x14ac:dyDescent="0.25">
      <c r="A249" s="184" t="s">
        <v>666</v>
      </c>
      <c r="B249" s="348">
        <v>0.42</v>
      </c>
      <c r="C249" s="348"/>
      <c r="D249" s="348">
        <v>0.16</v>
      </c>
      <c r="E249" s="348"/>
    </row>
    <row r="250" spans="1:5" x14ac:dyDescent="0.25">
      <c r="A250" s="196" t="s">
        <v>661</v>
      </c>
      <c r="B250" s="349">
        <v>46</v>
      </c>
      <c r="C250" s="349"/>
      <c r="D250" s="349">
        <v>46</v>
      </c>
      <c r="E250" s="349"/>
    </row>
    <row r="251" spans="1:5" x14ac:dyDescent="0.25">
      <c r="A251" s="216" t="s">
        <v>692</v>
      </c>
    </row>
    <row r="252" spans="1:5" x14ac:dyDescent="0.25">
      <c r="A252" s="216" t="s">
        <v>693</v>
      </c>
    </row>
    <row r="253" spans="1:5" x14ac:dyDescent="0.25">
      <c r="A253" s="216" t="s">
        <v>694</v>
      </c>
    </row>
    <row r="254" spans="1:5" x14ac:dyDescent="0.25">
      <c r="A254" s="216" t="s">
        <v>695</v>
      </c>
    </row>
    <row r="255" spans="1:5" x14ac:dyDescent="0.25">
      <c r="A255" s="216" t="s">
        <v>696</v>
      </c>
    </row>
  </sheetData>
  <mergeCells count="16">
    <mergeCell ref="A59:A60"/>
    <mergeCell ref="A113:A115"/>
    <mergeCell ref="B5:F5"/>
    <mergeCell ref="G5:I5"/>
    <mergeCell ref="A5:A6"/>
    <mergeCell ref="B59:G59"/>
    <mergeCell ref="B250:C250"/>
    <mergeCell ref="D250:E250"/>
    <mergeCell ref="B113:E113"/>
    <mergeCell ref="F113:K113"/>
    <mergeCell ref="I114:K114"/>
    <mergeCell ref="A225:A226"/>
    <mergeCell ref="B225:C226"/>
    <mergeCell ref="D225:E226"/>
    <mergeCell ref="B249:C249"/>
    <mergeCell ref="D249:E249"/>
  </mergeCells>
  <pageMargins left="0.7" right="0.7" top="0.75" bottom="0.75" header="0.3" footer="0.3"/>
  <ignoredErrors>
    <ignoredError sqref="D247:E247 B229:E229 B231:E231 B233:E233 B235:E235 B237:E237 B239:E239 B241:E241 B243:C243 D245:E245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E63" sqref="E63"/>
    </sheetView>
  </sheetViews>
  <sheetFormatPr defaultColWidth="9.140625" defaultRowHeight="16.5" x14ac:dyDescent="0.25"/>
  <cols>
    <col min="1" max="1" width="23" style="2" customWidth="1"/>
    <col min="2" max="9" width="16.42578125" style="2" customWidth="1"/>
    <col min="10" max="10" width="18.42578125" style="2" customWidth="1"/>
    <col min="11" max="22" width="16.42578125" style="2" customWidth="1"/>
    <col min="23" max="16384" width="9.140625" style="2"/>
  </cols>
  <sheetData>
    <row r="1" spans="1:22" x14ac:dyDescent="0.25">
      <c r="A1" s="1" t="s">
        <v>840</v>
      </c>
    </row>
    <row r="2" spans="1:22" x14ac:dyDescent="0.25">
      <c r="A2" s="1"/>
    </row>
    <row r="3" spans="1:22" x14ac:dyDescent="0.25">
      <c r="A3" s="1"/>
    </row>
    <row r="4" spans="1:22" s="139" customFormat="1" ht="33" x14ac:dyDescent="0.25">
      <c r="A4" s="246"/>
      <c r="B4" s="189"/>
      <c r="C4" s="247" t="s">
        <v>768</v>
      </c>
      <c r="D4" s="189"/>
      <c r="E4" s="189"/>
      <c r="F4" s="351" t="s">
        <v>931</v>
      </c>
      <c r="G4" s="350"/>
      <c r="H4" s="350"/>
      <c r="I4" s="350"/>
      <c r="J4" s="358"/>
      <c r="K4" s="189"/>
      <c r="L4" s="189"/>
      <c r="M4" s="189"/>
      <c r="N4" s="318"/>
      <c r="O4" s="359" t="s">
        <v>748</v>
      </c>
      <c r="P4" s="360"/>
      <c r="Q4" s="360"/>
      <c r="R4" s="361"/>
      <c r="S4" s="362" t="s">
        <v>749</v>
      </c>
      <c r="T4" s="363"/>
      <c r="U4" s="363"/>
      <c r="V4" s="364"/>
    </row>
    <row r="5" spans="1:22" s="134" customFormat="1" ht="49.5" x14ac:dyDescent="0.25">
      <c r="A5" s="190" t="s">
        <v>347</v>
      </c>
      <c r="B5" s="190" t="s">
        <v>747</v>
      </c>
      <c r="C5" s="73" t="s">
        <v>746</v>
      </c>
      <c r="D5" s="73" t="s">
        <v>753</v>
      </c>
      <c r="E5" s="241" t="s">
        <v>752</v>
      </c>
      <c r="F5" s="242">
        <v>0.1</v>
      </c>
      <c r="G5" s="242">
        <v>0.2</v>
      </c>
      <c r="H5" s="242">
        <v>0.3</v>
      </c>
      <c r="I5" s="243" t="s">
        <v>754</v>
      </c>
      <c r="J5" s="244">
        <v>0.35</v>
      </c>
      <c r="K5" s="245" t="s">
        <v>755</v>
      </c>
      <c r="L5" s="243" t="s">
        <v>756</v>
      </c>
      <c r="M5" s="241" t="s">
        <v>757</v>
      </c>
      <c r="N5" s="73"/>
      <c r="O5" s="283">
        <v>0.1</v>
      </c>
      <c r="P5" s="284">
        <v>0.2</v>
      </c>
      <c r="Q5" s="284">
        <v>0.3</v>
      </c>
      <c r="R5" s="285" t="s">
        <v>751</v>
      </c>
      <c r="S5" s="287">
        <v>0.1</v>
      </c>
      <c r="T5" s="288">
        <v>0.2</v>
      </c>
      <c r="U5" s="288">
        <v>0.3</v>
      </c>
      <c r="V5" s="289" t="s">
        <v>751</v>
      </c>
    </row>
    <row r="6" spans="1:22" x14ac:dyDescent="0.25">
      <c r="A6" s="281" t="s">
        <v>346</v>
      </c>
      <c r="B6" s="251">
        <v>894.66666666666663</v>
      </c>
      <c r="C6" s="279">
        <v>1</v>
      </c>
      <c r="D6" s="103">
        <f t="shared" ref="D6:D51" si="0">B6*C6</f>
        <v>894.66666666666663</v>
      </c>
      <c r="E6" s="269">
        <f>D6-B6</f>
        <v>0</v>
      </c>
      <c r="F6" s="256">
        <f>E6*0.1</f>
        <v>0</v>
      </c>
      <c r="G6" s="257">
        <f>E6*0.15</f>
        <v>0</v>
      </c>
      <c r="H6" s="257">
        <f>E6*0.2</f>
        <v>0</v>
      </c>
      <c r="I6" s="277">
        <v>0.36879699248120301</v>
      </c>
      <c r="J6" s="258">
        <f>E6*I6</f>
        <v>0</v>
      </c>
      <c r="K6" s="274">
        <v>7.9203167415450595E-2</v>
      </c>
      <c r="L6" s="264">
        <f>J6*K6</f>
        <v>0</v>
      </c>
      <c r="M6" s="271">
        <v>87.624214291268203</v>
      </c>
      <c r="N6" s="292"/>
      <c r="O6" s="293">
        <f t="shared" ref="O6:O51" si="1">F6*K6*M6</f>
        <v>0</v>
      </c>
      <c r="P6" s="294">
        <f t="shared" ref="P6:P51" si="2">G6*K6*M6</f>
        <v>0</v>
      </c>
      <c r="Q6" s="294">
        <f t="shared" ref="Q6:Q51" si="3">H6*K6*M6</f>
        <v>0</v>
      </c>
      <c r="R6" s="295">
        <f t="shared" ref="R6:R51" si="4">L6*M6</f>
        <v>0</v>
      </c>
      <c r="S6" s="290">
        <f t="shared" ref="S6:S51" si="5">F6*$J$60</f>
        <v>0</v>
      </c>
      <c r="T6" s="290">
        <f t="shared" ref="T6:T51" si="6">G6*$J$60</f>
        <v>0</v>
      </c>
      <c r="U6" s="290">
        <f t="shared" ref="U6:U51" si="7">H6*$J$60</f>
        <v>0</v>
      </c>
      <c r="V6" s="291">
        <f t="shared" ref="V6:V51" si="8">J6*$J$60</f>
        <v>0</v>
      </c>
    </row>
    <row r="7" spans="1:22" x14ac:dyDescent="0.25">
      <c r="A7" s="281" t="s">
        <v>341</v>
      </c>
      <c r="B7" s="252">
        <v>187.75</v>
      </c>
      <c r="C7" s="279">
        <v>2.8594590000000002</v>
      </c>
      <c r="D7" s="103">
        <f>B7*C7</f>
        <v>536.86342725000009</v>
      </c>
      <c r="E7" s="269">
        <f t="shared" ref="E7:E51" si="9">D7-B7</f>
        <v>349.11342725000009</v>
      </c>
      <c r="F7" s="259">
        <f>E7*0.1</f>
        <v>34.911342725000011</v>
      </c>
      <c r="G7" s="239">
        <f t="shared" ref="G7:G51" si="10">E7*0.15</f>
        <v>52.36701408750001</v>
      </c>
      <c r="H7" s="239">
        <f t="shared" ref="H7:H51" si="11">E7*0.2</f>
        <v>69.822685450000023</v>
      </c>
      <c r="I7" s="278">
        <v>0.2819244604316547</v>
      </c>
      <c r="J7" s="260">
        <f t="shared" ref="J7:J51" si="12">E7*I7</f>
        <v>98.423614606902007</v>
      </c>
      <c r="K7" s="275">
        <v>0.14253412848704108</v>
      </c>
      <c r="L7" s="103">
        <f t="shared" ref="L7:L51" si="13">J7*K7</f>
        <v>14.028724130539183</v>
      </c>
      <c r="M7" s="272">
        <v>104.3181185372005</v>
      </c>
      <c r="N7" s="292"/>
      <c r="O7" s="296">
        <f t="shared" si="1"/>
        <v>519.09298843193051</v>
      </c>
      <c r="P7" s="286">
        <f t="shared" si="2"/>
        <v>778.63948264789565</v>
      </c>
      <c r="Q7" s="286">
        <f t="shared" si="3"/>
        <v>1038.185976863861</v>
      </c>
      <c r="R7" s="297">
        <f t="shared" si="4"/>
        <v>1463.4501067752717</v>
      </c>
      <c r="S7" s="290">
        <f t="shared" si="5"/>
        <v>1124.1452357450005</v>
      </c>
      <c r="T7" s="290">
        <f t="shared" si="6"/>
        <v>1686.2178536175004</v>
      </c>
      <c r="U7" s="290">
        <f t="shared" si="7"/>
        <v>2248.290471490001</v>
      </c>
      <c r="V7" s="291">
        <f t="shared" si="8"/>
        <v>3169.2403903422451</v>
      </c>
    </row>
    <row r="8" spans="1:22" x14ac:dyDescent="0.25">
      <c r="A8" s="281" t="s">
        <v>344</v>
      </c>
      <c r="B8" s="253">
        <v>379.25</v>
      </c>
      <c r="C8" s="279">
        <v>1</v>
      </c>
      <c r="D8" s="103">
        <f t="shared" si="0"/>
        <v>379.25</v>
      </c>
      <c r="E8" s="269">
        <f t="shared" si="9"/>
        <v>0</v>
      </c>
      <c r="F8" s="259">
        <f t="shared" ref="F8:F51" si="14">E8*0.1</f>
        <v>0</v>
      </c>
      <c r="G8" s="239">
        <f t="shared" si="10"/>
        <v>0</v>
      </c>
      <c r="H8" s="239">
        <f t="shared" si="11"/>
        <v>0</v>
      </c>
      <c r="I8" s="278">
        <v>0.58697571743929355</v>
      </c>
      <c r="J8" s="260">
        <f t="shared" si="12"/>
        <v>0</v>
      </c>
      <c r="K8" s="275">
        <v>8.5257854280948536E-2</v>
      </c>
      <c r="L8" s="103">
        <f t="shared" si="13"/>
        <v>0</v>
      </c>
      <c r="M8" s="272">
        <v>97.361595864239163</v>
      </c>
      <c r="N8" s="292"/>
      <c r="O8" s="296">
        <f t="shared" si="1"/>
        <v>0</v>
      </c>
      <c r="P8" s="286">
        <f t="shared" si="2"/>
        <v>0</v>
      </c>
      <c r="Q8" s="286">
        <f t="shared" si="3"/>
        <v>0</v>
      </c>
      <c r="R8" s="297">
        <f t="shared" si="4"/>
        <v>0</v>
      </c>
      <c r="S8" s="290">
        <f t="shared" si="5"/>
        <v>0</v>
      </c>
      <c r="T8" s="290">
        <f t="shared" si="6"/>
        <v>0</v>
      </c>
      <c r="U8" s="290">
        <f t="shared" si="7"/>
        <v>0</v>
      </c>
      <c r="V8" s="291">
        <f t="shared" si="8"/>
        <v>0</v>
      </c>
    </row>
    <row r="9" spans="1:22" x14ac:dyDescent="0.25">
      <c r="A9" s="281" t="s">
        <v>327</v>
      </c>
      <c r="B9" s="253">
        <v>363</v>
      </c>
      <c r="C9" s="279">
        <v>1.7536529999999999</v>
      </c>
      <c r="D9" s="103">
        <f t="shared" si="0"/>
        <v>636.57603899999992</v>
      </c>
      <c r="E9" s="269">
        <f t="shared" si="9"/>
        <v>273.57603899999992</v>
      </c>
      <c r="F9" s="259">
        <f t="shared" si="14"/>
        <v>27.357603899999994</v>
      </c>
      <c r="G9" s="239">
        <f t="shared" si="10"/>
        <v>41.036405849999987</v>
      </c>
      <c r="H9" s="239">
        <f t="shared" si="11"/>
        <v>54.715207799999988</v>
      </c>
      <c r="I9" s="278">
        <v>0.2615277130880298</v>
      </c>
      <c r="J9" s="260">
        <f t="shared" si="12"/>
        <v>71.547715835351624</v>
      </c>
      <c r="K9" s="275">
        <v>0.21502078502196054</v>
      </c>
      <c r="L9" s="103">
        <f t="shared" si="13"/>
        <v>15.384246025445464</v>
      </c>
      <c r="M9" s="272">
        <v>119.18311756451712</v>
      </c>
      <c r="N9" s="292"/>
      <c r="O9" s="296">
        <f t="shared" si="1"/>
        <v>701.0891431130874</v>
      </c>
      <c r="P9" s="286">
        <f t="shared" si="2"/>
        <v>1051.6337146696312</v>
      </c>
      <c r="Q9" s="286">
        <f t="shared" si="3"/>
        <v>1402.1782862261748</v>
      </c>
      <c r="R9" s="297">
        <f t="shared" si="4"/>
        <v>1833.5424026921219</v>
      </c>
      <c r="S9" s="290">
        <f t="shared" si="5"/>
        <v>880.91484557999991</v>
      </c>
      <c r="T9" s="290">
        <f t="shared" si="6"/>
        <v>1321.3722683699998</v>
      </c>
      <c r="U9" s="290">
        <f t="shared" si="7"/>
        <v>1761.8296911599998</v>
      </c>
      <c r="V9" s="291">
        <f t="shared" si="8"/>
        <v>2303.8364498983224</v>
      </c>
    </row>
    <row r="10" spans="1:22" x14ac:dyDescent="0.25">
      <c r="A10" s="281" t="s">
        <v>343</v>
      </c>
      <c r="B10" s="254">
        <v>256.66666666666669</v>
      </c>
      <c r="C10" s="279">
        <v>3.0728260000000001</v>
      </c>
      <c r="D10" s="103">
        <f t="shared" si="0"/>
        <v>788.69200666666677</v>
      </c>
      <c r="E10" s="269">
        <f t="shared" si="9"/>
        <v>532.02534000000014</v>
      </c>
      <c r="F10" s="259">
        <f t="shared" si="14"/>
        <v>53.202534000000014</v>
      </c>
      <c r="G10" s="239">
        <f t="shared" si="10"/>
        <v>79.803801000000021</v>
      </c>
      <c r="H10" s="239">
        <f t="shared" si="11"/>
        <v>106.40506800000003</v>
      </c>
      <c r="I10" s="278">
        <v>9.4488188976377951E-2</v>
      </c>
      <c r="J10" s="260">
        <f t="shared" si="12"/>
        <v>50.270110866141742</v>
      </c>
      <c r="K10" s="275">
        <v>0.12644923076923076</v>
      </c>
      <c r="L10" s="103">
        <f t="shared" si="13"/>
        <v>6.3566168497075717</v>
      </c>
      <c r="M10" s="272">
        <v>99.636922015182876</v>
      </c>
      <c r="N10" s="292"/>
      <c r="O10" s="296">
        <f t="shared" si="1"/>
        <v>670.29937201256894</v>
      </c>
      <c r="P10" s="286">
        <f t="shared" si="2"/>
        <v>1005.4490580188535</v>
      </c>
      <c r="Q10" s="286">
        <f t="shared" si="3"/>
        <v>1340.5987440251379</v>
      </c>
      <c r="R10" s="297">
        <f t="shared" si="4"/>
        <v>633.35373733471079</v>
      </c>
      <c r="S10" s="290">
        <f t="shared" si="5"/>
        <v>1713.1215948000006</v>
      </c>
      <c r="T10" s="290">
        <f t="shared" si="6"/>
        <v>2569.6823922000008</v>
      </c>
      <c r="U10" s="290">
        <f t="shared" si="7"/>
        <v>3426.2431896000012</v>
      </c>
      <c r="V10" s="291">
        <f t="shared" si="8"/>
        <v>1618.6975698897643</v>
      </c>
    </row>
    <row r="11" spans="1:22" x14ac:dyDescent="0.25">
      <c r="A11" s="281" t="s">
        <v>342</v>
      </c>
      <c r="B11" s="253">
        <v>337.66666666666669</v>
      </c>
      <c r="C11" s="279">
        <v>1.5600419999999999</v>
      </c>
      <c r="D11" s="103">
        <f t="shared" si="0"/>
        <v>526.774182</v>
      </c>
      <c r="E11" s="269">
        <f t="shared" si="9"/>
        <v>189.10751533333331</v>
      </c>
      <c r="F11" s="259">
        <f t="shared" si="14"/>
        <v>18.910751533333332</v>
      </c>
      <c r="G11" s="239">
        <f t="shared" si="10"/>
        <v>28.366127299999995</v>
      </c>
      <c r="H11" s="239">
        <f t="shared" si="11"/>
        <v>37.821503066666665</v>
      </c>
      <c r="I11" s="278">
        <v>8.9027431421446382E-2</v>
      </c>
      <c r="J11" s="260">
        <f t="shared" si="12"/>
        <v>16.83575635261845</v>
      </c>
      <c r="K11" s="275">
        <v>0.22979911270624595</v>
      </c>
      <c r="L11" s="103">
        <f t="shared" si="13"/>
        <v>3.8688418715702633</v>
      </c>
      <c r="M11" s="272">
        <v>99.629455377942008</v>
      </c>
      <c r="N11" s="292"/>
      <c r="O11" s="296">
        <f t="shared" si="1"/>
        <v>432.95712619545446</v>
      </c>
      <c r="P11" s="286">
        <f t="shared" si="2"/>
        <v>649.43568929318155</v>
      </c>
      <c r="Q11" s="286">
        <f t="shared" si="3"/>
        <v>865.91425239090893</v>
      </c>
      <c r="R11" s="297">
        <f t="shared" si="4"/>
        <v>385.45060860792319</v>
      </c>
      <c r="S11" s="290">
        <f t="shared" si="5"/>
        <v>608.92619937333336</v>
      </c>
      <c r="T11" s="290">
        <f t="shared" si="6"/>
        <v>913.38929905999987</v>
      </c>
      <c r="U11" s="290">
        <f t="shared" si="7"/>
        <v>1217.8523987466667</v>
      </c>
      <c r="V11" s="291">
        <f t="shared" si="8"/>
        <v>542.11135455431418</v>
      </c>
    </row>
    <row r="12" spans="1:22" x14ac:dyDescent="0.25">
      <c r="A12" s="281" t="s">
        <v>326</v>
      </c>
      <c r="B12" s="253">
        <v>373.08333333333331</v>
      </c>
      <c r="C12" s="279">
        <v>1</v>
      </c>
      <c r="D12" s="103">
        <f t="shared" si="0"/>
        <v>373.08333333333331</v>
      </c>
      <c r="E12" s="269">
        <f t="shared" si="9"/>
        <v>0</v>
      </c>
      <c r="F12" s="259">
        <f t="shared" si="14"/>
        <v>0</v>
      </c>
      <c r="G12" s="239">
        <f t="shared" si="10"/>
        <v>0</v>
      </c>
      <c r="H12" s="239">
        <f t="shared" si="11"/>
        <v>0</v>
      </c>
      <c r="I12" s="278">
        <v>0.12041413459374296</v>
      </c>
      <c r="J12" s="260">
        <f t="shared" si="12"/>
        <v>0</v>
      </c>
      <c r="K12" s="275">
        <v>0.28741496598639454</v>
      </c>
      <c r="L12" s="103">
        <f t="shared" si="13"/>
        <v>0</v>
      </c>
      <c r="M12" s="272">
        <v>110.25840395722538</v>
      </c>
      <c r="N12" s="292"/>
      <c r="O12" s="296">
        <f t="shared" si="1"/>
        <v>0</v>
      </c>
      <c r="P12" s="286">
        <f t="shared" si="2"/>
        <v>0</v>
      </c>
      <c r="Q12" s="286">
        <f t="shared" si="3"/>
        <v>0</v>
      </c>
      <c r="R12" s="297">
        <f t="shared" si="4"/>
        <v>0</v>
      </c>
      <c r="S12" s="290">
        <f t="shared" si="5"/>
        <v>0</v>
      </c>
      <c r="T12" s="290">
        <f t="shared" si="6"/>
        <v>0</v>
      </c>
      <c r="U12" s="290">
        <f t="shared" si="7"/>
        <v>0</v>
      </c>
      <c r="V12" s="291">
        <f t="shared" si="8"/>
        <v>0</v>
      </c>
    </row>
    <row r="13" spans="1:22" x14ac:dyDescent="0.25">
      <c r="A13" s="281" t="s">
        <v>345</v>
      </c>
      <c r="B13" s="253">
        <v>366.5</v>
      </c>
      <c r="C13" s="279">
        <v>1</v>
      </c>
      <c r="D13" s="103">
        <f t="shared" si="0"/>
        <v>366.5</v>
      </c>
      <c r="E13" s="269">
        <f t="shared" si="9"/>
        <v>0</v>
      </c>
      <c r="F13" s="259">
        <f t="shared" si="14"/>
        <v>0</v>
      </c>
      <c r="G13" s="239">
        <f t="shared" si="10"/>
        <v>0</v>
      </c>
      <c r="H13" s="239">
        <f t="shared" si="11"/>
        <v>0</v>
      </c>
      <c r="I13" s="278">
        <v>0.16264645072363887</v>
      </c>
      <c r="J13" s="260">
        <f t="shared" si="12"/>
        <v>0</v>
      </c>
      <c r="K13" s="275">
        <v>0.10748019236757429</v>
      </c>
      <c r="L13" s="103">
        <f t="shared" si="13"/>
        <v>0</v>
      </c>
      <c r="M13" s="272">
        <v>96.813471684839968</v>
      </c>
      <c r="N13" s="292"/>
      <c r="O13" s="296">
        <f t="shared" si="1"/>
        <v>0</v>
      </c>
      <c r="P13" s="286">
        <f t="shared" si="2"/>
        <v>0</v>
      </c>
      <c r="Q13" s="286">
        <f t="shared" si="3"/>
        <v>0</v>
      </c>
      <c r="R13" s="297">
        <f t="shared" si="4"/>
        <v>0</v>
      </c>
      <c r="S13" s="290">
        <f t="shared" si="5"/>
        <v>0</v>
      </c>
      <c r="T13" s="290">
        <f t="shared" si="6"/>
        <v>0</v>
      </c>
      <c r="U13" s="290">
        <f t="shared" si="7"/>
        <v>0</v>
      </c>
      <c r="V13" s="291">
        <f t="shared" si="8"/>
        <v>0</v>
      </c>
    </row>
    <row r="14" spans="1:22" x14ac:dyDescent="0.25">
      <c r="A14" s="281" t="s">
        <v>329</v>
      </c>
      <c r="B14" s="254">
        <v>276.25</v>
      </c>
      <c r="C14" s="279">
        <v>2.533169</v>
      </c>
      <c r="D14" s="103">
        <f t="shared" si="0"/>
        <v>699.78793625000003</v>
      </c>
      <c r="E14" s="269">
        <f t="shared" si="9"/>
        <v>423.53793625000003</v>
      </c>
      <c r="F14" s="259">
        <f t="shared" si="14"/>
        <v>42.353793625000009</v>
      </c>
      <c r="G14" s="239">
        <f t="shared" si="10"/>
        <v>63.530690437499999</v>
      </c>
      <c r="H14" s="239">
        <f t="shared" si="11"/>
        <v>84.707587250000017</v>
      </c>
      <c r="I14" s="278">
        <v>0.26323797930614729</v>
      </c>
      <c r="J14" s="260">
        <f t="shared" si="12"/>
        <v>111.49127049794583</v>
      </c>
      <c r="K14" s="275">
        <v>0.26611965167091073</v>
      </c>
      <c r="L14" s="103">
        <f t="shared" si="13"/>
        <v>29.670018069260632</v>
      </c>
      <c r="M14" s="272">
        <v>116.25751404019216</v>
      </c>
      <c r="N14" s="292"/>
      <c r="O14" s="296">
        <f t="shared" si="1"/>
        <v>1310.3589958226335</v>
      </c>
      <c r="P14" s="286">
        <f t="shared" si="2"/>
        <v>1965.5384937339502</v>
      </c>
      <c r="Q14" s="286">
        <f t="shared" si="3"/>
        <v>2620.7179916452669</v>
      </c>
      <c r="R14" s="297">
        <f t="shared" si="4"/>
        <v>3449.3625422598229</v>
      </c>
      <c r="S14" s="290">
        <f t="shared" si="5"/>
        <v>1363.7921547250005</v>
      </c>
      <c r="T14" s="290">
        <f t="shared" si="6"/>
        <v>2045.6882320875002</v>
      </c>
      <c r="U14" s="290">
        <f t="shared" si="7"/>
        <v>2727.584309450001</v>
      </c>
      <c r="V14" s="291">
        <f t="shared" si="8"/>
        <v>3590.0189100338562</v>
      </c>
    </row>
    <row r="15" spans="1:22" x14ac:dyDescent="0.25">
      <c r="A15" s="281" t="s">
        <v>339</v>
      </c>
      <c r="B15" s="254">
        <v>272</v>
      </c>
      <c r="C15" s="279">
        <v>2.6426500000000002</v>
      </c>
      <c r="D15" s="103">
        <f t="shared" si="0"/>
        <v>718.80080000000009</v>
      </c>
      <c r="E15" s="269">
        <f t="shared" si="9"/>
        <v>446.80080000000009</v>
      </c>
      <c r="F15" s="259">
        <f t="shared" si="14"/>
        <v>44.680080000000011</v>
      </c>
      <c r="G15" s="239">
        <f t="shared" si="10"/>
        <v>67.020120000000006</v>
      </c>
      <c r="H15" s="239">
        <f t="shared" si="11"/>
        <v>89.360160000000022</v>
      </c>
      <c r="I15" s="278">
        <v>0.34692616620327466</v>
      </c>
      <c r="J15" s="260">
        <f t="shared" si="12"/>
        <v>155.00688860055612</v>
      </c>
      <c r="K15" s="275">
        <v>0.20972108285479898</v>
      </c>
      <c r="L15" s="103">
        <f t="shared" si="13"/>
        <v>32.508212527261826</v>
      </c>
      <c r="M15" s="272">
        <v>114.51784881112607</v>
      </c>
      <c r="N15" s="292"/>
      <c r="O15" s="296">
        <f t="shared" si="1"/>
        <v>1073.0728696709602</v>
      </c>
      <c r="P15" s="286">
        <f t="shared" si="2"/>
        <v>1609.6093045064401</v>
      </c>
      <c r="Q15" s="286">
        <f t="shared" si="3"/>
        <v>2146.1457393419205</v>
      </c>
      <c r="R15" s="297">
        <f t="shared" si="4"/>
        <v>3722.7705673169244</v>
      </c>
      <c r="S15" s="290">
        <f t="shared" si="5"/>
        <v>1438.6985760000005</v>
      </c>
      <c r="T15" s="290">
        <f t="shared" si="6"/>
        <v>2158.0478640000006</v>
      </c>
      <c r="U15" s="290">
        <f t="shared" si="7"/>
        <v>2877.3971520000009</v>
      </c>
      <c r="V15" s="291">
        <f t="shared" si="8"/>
        <v>4991.221812937908</v>
      </c>
    </row>
    <row r="16" spans="1:22" x14ac:dyDescent="0.25">
      <c r="A16" s="281" t="s">
        <v>337</v>
      </c>
      <c r="B16" s="253">
        <v>337.33333333333331</v>
      </c>
      <c r="C16" s="279">
        <v>1</v>
      </c>
      <c r="D16" s="103">
        <f t="shared" si="0"/>
        <v>337.33333333333331</v>
      </c>
      <c r="E16" s="269">
        <f t="shared" si="9"/>
        <v>0</v>
      </c>
      <c r="F16" s="259">
        <f t="shared" si="14"/>
        <v>0</v>
      </c>
      <c r="G16" s="239">
        <f t="shared" si="10"/>
        <v>0</v>
      </c>
      <c r="H16" s="239">
        <f t="shared" si="11"/>
        <v>0</v>
      </c>
      <c r="I16" s="278">
        <v>0.48180677540777916</v>
      </c>
      <c r="J16" s="260">
        <f t="shared" si="12"/>
        <v>0</v>
      </c>
      <c r="K16" s="275">
        <v>0.28402855962034512</v>
      </c>
      <c r="L16" s="103">
        <f t="shared" si="13"/>
        <v>0</v>
      </c>
      <c r="M16" s="272">
        <v>105.41538961754655</v>
      </c>
      <c r="N16" s="292"/>
      <c r="O16" s="296">
        <f t="shared" si="1"/>
        <v>0</v>
      </c>
      <c r="P16" s="286">
        <f t="shared" si="2"/>
        <v>0</v>
      </c>
      <c r="Q16" s="286">
        <f t="shared" si="3"/>
        <v>0</v>
      </c>
      <c r="R16" s="297">
        <f t="shared" si="4"/>
        <v>0</v>
      </c>
      <c r="S16" s="290">
        <f t="shared" si="5"/>
        <v>0</v>
      </c>
      <c r="T16" s="290">
        <f t="shared" si="6"/>
        <v>0</v>
      </c>
      <c r="U16" s="290">
        <f t="shared" si="7"/>
        <v>0</v>
      </c>
      <c r="V16" s="291">
        <f t="shared" si="8"/>
        <v>0</v>
      </c>
    </row>
    <row r="17" spans="1:22" x14ac:dyDescent="0.25">
      <c r="A17" s="281" t="s">
        <v>323</v>
      </c>
      <c r="B17" s="251">
        <v>519.58333333333337</v>
      </c>
      <c r="C17" s="279">
        <v>1.656256</v>
      </c>
      <c r="D17" s="103">
        <f t="shared" si="0"/>
        <v>860.5630133333334</v>
      </c>
      <c r="E17" s="269">
        <f t="shared" si="9"/>
        <v>340.97968000000003</v>
      </c>
      <c r="F17" s="259">
        <f t="shared" si="14"/>
        <v>34.097968000000002</v>
      </c>
      <c r="G17" s="239">
        <f t="shared" si="10"/>
        <v>51.146952000000006</v>
      </c>
      <c r="H17" s="239">
        <f t="shared" si="11"/>
        <v>68.195936000000003</v>
      </c>
      <c r="I17" s="278">
        <v>3.4878088164056194E-2</v>
      </c>
      <c r="J17" s="260">
        <f t="shared" si="12"/>
        <v>11.89271934119167</v>
      </c>
      <c r="K17" s="275">
        <v>0.22939068100358423</v>
      </c>
      <c r="L17" s="103">
        <f t="shared" si="13"/>
        <v>2.7280789886604548</v>
      </c>
      <c r="M17" s="272">
        <v>110.77157707722185</v>
      </c>
      <c r="N17" s="292"/>
      <c r="O17" s="296">
        <f t="shared" si="1"/>
        <v>866.42825875008327</v>
      </c>
      <c r="P17" s="286">
        <f t="shared" si="2"/>
        <v>1299.6423881251251</v>
      </c>
      <c r="Q17" s="286">
        <f t="shared" si="3"/>
        <v>1732.8565175001665</v>
      </c>
      <c r="R17" s="297">
        <f t="shared" si="4"/>
        <v>302.19361196515098</v>
      </c>
      <c r="S17" s="290">
        <f t="shared" si="5"/>
        <v>1097.9545696000002</v>
      </c>
      <c r="T17" s="290">
        <f t="shared" si="6"/>
        <v>1646.9318544000002</v>
      </c>
      <c r="U17" s="290">
        <f t="shared" si="7"/>
        <v>2195.9091392000005</v>
      </c>
      <c r="V17" s="291">
        <f t="shared" si="8"/>
        <v>382.9455627863718</v>
      </c>
    </row>
    <row r="18" spans="1:22" x14ac:dyDescent="0.25">
      <c r="A18" s="281" t="s">
        <v>340</v>
      </c>
      <c r="B18" s="251">
        <v>538.83333333333337</v>
      </c>
      <c r="C18" s="279">
        <v>1</v>
      </c>
      <c r="D18" s="103">
        <f t="shared" si="0"/>
        <v>538.83333333333337</v>
      </c>
      <c r="E18" s="269">
        <f t="shared" si="9"/>
        <v>0</v>
      </c>
      <c r="F18" s="259">
        <f t="shared" si="14"/>
        <v>0</v>
      </c>
      <c r="G18" s="239">
        <f t="shared" si="10"/>
        <v>0</v>
      </c>
      <c r="H18" s="239">
        <f t="shared" si="11"/>
        <v>0</v>
      </c>
      <c r="I18" s="278">
        <v>4.3015798529641797E-2</v>
      </c>
      <c r="J18" s="260">
        <f t="shared" si="12"/>
        <v>0</v>
      </c>
      <c r="K18" s="275">
        <v>0.19370480290933412</v>
      </c>
      <c r="L18" s="103">
        <f t="shared" si="13"/>
        <v>0</v>
      </c>
      <c r="M18" s="272">
        <v>99.195032488438784</v>
      </c>
      <c r="N18" s="292"/>
      <c r="O18" s="296">
        <f t="shared" si="1"/>
        <v>0</v>
      </c>
      <c r="P18" s="286">
        <f t="shared" si="2"/>
        <v>0</v>
      </c>
      <c r="Q18" s="286">
        <f t="shared" si="3"/>
        <v>0</v>
      </c>
      <c r="R18" s="297">
        <f t="shared" si="4"/>
        <v>0</v>
      </c>
      <c r="S18" s="290">
        <f t="shared" si="5"/>
        <v>0</v>
      </c>
      <c r="T18" s="290">
        <f t="shared" si="6"/>
        <v>0</v>
      </c>
      <c r="U18" s="290">
        <f t="shared" si="7"/>
        <v>0</v>
      </c>
      <c r="V18" s="291">
        <f t="shared" si="8"/>
        <v>0</v>
      </c>
    </row>
    <row r="19" spans="1:22" x14ac:dyDescent="0.25">
      <c r="A19" s="281" t="s">
        <v>313</v>
      </c>
      <c r="B19" s="253">
        <v>401.83333333333331</v>
      </c>
      <c r="C19" s="279">
        <v>1</v>
      </c>
      <c r="D19" s="103">
        <f t="shared" si="0"/>
        <v>401.83333333333331</v>
      </c>
      <c r="E19" s="269">
        <f t="shared" si="9"/>
        <v>0</v>
      </c>
      <c r="F19" s="259">
        <f t="shared" si="14"/>
        <v>0</v>
      </c>
      <c r="G19" s="239">
        <f t="shared" si="10"/>
        <v>0</v>
      </c>
      <c r="H19" s="239">
        <f t="shared" si="11"/>
        <v>0</v>
      </c>
      <c r="I19" s="278">
        <v>0.11287293970373462</v>
      </c>
      <c r="J19" s="260">
        <f t="shared" si="12"/>
        <v>0</v>
      </c>
      <c r="K19" s="275">
        <v>0.32351013932956268</v>
      </c>
      <c r="L19" s="103">
        <f t="shared" si="13"/>
        <v>0</v>
      </c>
      <c r="M19" s="272">
        <v>130.86847264437691</v>
      </c>
      <c r="N19" s="292"/>
      <c r="O19" s="296">
        <f t="shared" si="1"/>
        <v>0</v>
      </c>
      <c r="P19" s="286">
        <f t="shared" si="2"/>
        <v>0</v>
      </c>
      <c r="Q19" s="286">
        <f t="shared" si="3"/>
        <v>0</v>
      </c>
      <c r="R19" s="297">
        <f t="shared" si="4"/>
        <v>0</v>
      </c>
      <c r="S19" s="290">
        <f t="shared" si="5"/>
        <v>0</v>
      </c>
      <c r="T19" s="290">
        <f t="shared" si="6"/>
        <v>0</v>
      </c>
      <c r="U19" s="290">
        <f t="shared" si="7"/>
        <v>0</v>
      </c>
      <c r="V19" s="291">
        <f t="shared" si="8"/>
        <v>0</v>
      </c>
    </row>
    <row r="20" spans="1:22" x14ac:dyDescent="0.25">
      <c r="A20" s="281" t="s">
        <v>318</v>
      </c>
      <c r="B20" s="253">
        <v>311.66666666666669</v>
      </c>
      <c r="C20" s="279">
        <v>1.0183979999999999</v>
      </c>
      <c r="D20" s="103">
        <f t="shared" si="0"/>
        <v>317.40071</v>
      </c>
      <c r="E20" s="269">
        <f t="shared" si="9"/>
        <v>5.7340433333333181</v>
      </c>
      <c r="F20" s="259">
        <f t="shared" si="14"/>
        <v>0.57340433333333185</v>
      </c>
      <c r="G20" s="239">
        <f t="shared" si="10"/>
        <v>0.86010649999999766</v>
      </c>
      <c r="H20" s="239">
        <f t="shared" si="11"/>
        <v>1.1468086666666637</v>
      </c>
      <c r="I20" s="278">
        <v>0.50955585464333786</v>
      </c>
      <c r="J20" s="260">
        <f t="shared" si="12"/>
        <v>2.9218153512785925</v>
      </c>
      <c r="K20" s="275">
        <v>0.43038911365886012</v>
      </c>
      <c r="L20" s="103">
        <f t="shared" si="13"/>
        <v>1.2575175193116443</v>
      </c>
      <c r="M20" s="272">
        <v>138.48109509531542</v>
      </c>
      <c r="N20" s="292"/>
      <c r="O20" s="296">
        <f t="shared" si="1"/>
        <v>34.175331632233231</v>
      </c>
      <c r="P20" s="286">
        <f t="shared" si="2"/>
        <v>51.262997448349836</v>
      </c>
      <c r="Q20" s="286">
        <f t="shared" si="3"/>
        <v>68.350663264466462</v>
      </c>
      <c r="R20" s="297">
        <f t="shared" si="4"/>
        <v>174.14240317582096</v>
      </c>
      <c r="S20" s="290">
        <f t="shared" si="5"/>
        <v>18.463619533333286</v>
      </c>
      <c r="T20" s="290">
        <f t="shared" si="6"/>
        <v>27.695429299999926</v>
      </c>
      <c r="U20" s="290">
        <f t="shared" si="7"/>
        <v>36.927239066666573</v>
      </c>
      <c r="V20" s="291">
        <f t="shared" si="8"/>
        <v>94.082454311170693</v>
      </c>
    </row>
    <row r="21" spans="1:22" x14ac:dyDescent="0.25">
      <c r="A21" s="281" t="s">
        <v>333</v>
      </c>
      <c r="B21" s="251">
        <v>642.66666666666663</v>
      </c>
      <c r="C21" s="279">
        <v>1</v>
      </c>
      <c r="D21" s="103">
        <f t="shared" si="0"/>
        <v>642.66666666666663</v>
      </c>
      <c r="E21" s="269">
        <f t="shared" si="9"/>
        <v>0</v>
      </c>
      <c r="F21" s="259">
        <f t="shared" si="14"/>
        <v>0</v>
      </c>
      <c r="G21" s="239">
        <f t="shared" si="10"/>
        <v>0</v>
      </c>
      <c r="H21" s="239">
        <f t="shared" si="11"/>
        <v>0</v>
      </c>
      <c r="I21" s="278">
        <v>6.5961337513061657E-2</v>
      </c>
      <c r="J21" s="260">
        <f t="shared" si="12"/>
        <v>0</v>
      </c>
      <c r="K21" s="275">
        <v>0.23471536251849182</v>
      </c>
      <c r="L21" s="103">
        <f t="shared" si="13"/>
        <v>0</v>
      </c>
      <c r="M21" s="272">
        <v>118.89381456392888</v>
      </c>
      <c r="N21" s="292"/>
      <c r="O21" s="296">
        <f t="shared" si="1"/>
        <v>0</v>
      </c>
      <c r="P21" s="286">
        <f t="shared" si="2"/>
        <v>0</v>
      </c>
      <c r="Q21" s="286">
        <f t="shared" si="3"/>
        <v>0</v>
      </c>
      <c r="R21" s="297">
        <f t="shared" si="4"/>
        <v>0</v>
      </c>
      <c r="S21" s="290">
        <f t="shared" si="5"/>
        <v>0</v>
      </c>
      <c r="T21" s="290">
        <f t="shared" si="6"/>
        <v>0</v>
      </c>
      <c r="U21" s="290">
        <f t="shared" si="7"/>
        <v>0</v>
      </c>
      <c r="V21" s="291">
        <f t="shared" si="8"/>
        <v>0</v>
      </c>
    </row>
    <row r="22" spans="1:22" x14ac:dyDescent="0.25">
      <c r="A22" s="281" t="s">
        <v>325</v>
      </c>
      <c r="B22" s="251">
        <v>573.16666666666663</v>
      </c>
      <c r="C22" s="279">
        <v>1</v>
      </c>
      <c r="D22" s="103">
        <f t="shared" si="0"/>
        <v>573.16666666666663</v>
      </c>
      <c r="E22" s="269">
        <f t="shared" si="9"/>
        <v>0</v>
      </c>
      <c r="F22" s="259">
        <f t="shared" si="14"/>
        <v>0</v>
      </c>
      <c r="G22" s="239">
        <f t="shared" si="10"/>
        <v>0</v>
      </c>
      <c r="H22" s="239">
        <f t="shared" si="11"/>
        <v>0</v>
      </c>
      <c r="I22" s="278">
        <v>0.22749231444883619</v>
      </c>
      <c r="J22" s="260">
        <f t="shared" si="12"/>
        <v>0</v>
      </c>
      <c r="K22" s="275">
        <v>0.27306093007467752</v>
      </c>
      <c r="L22" s="103">
        <f t="shared" si="13"/>
        <v>0</v>
      </c>
      <c r="M22" s="272">
        <v>125.44121654880216</v>
      </c>
      <c r="N22" s="292"/>
      <c r="O22" s="296">
        <f t="shared" si="1"/>
        <v>0</v>
      </c>
      <c r="P22" s="286">
        <f t="shared" si="2"/>
        <v>0</v>
      </c>
      <c r="Q22" s="286">
        <f t="shared" si="3"/>
        <v>0</v>
      </c>
      <c r="R22" s="297">
        <f t="shared" si="4"/>
        <v>0</v>
      </c>
      <c r="S22" s="290">
        <f t="shared" si="5"/>
        <v>0</v>
      </c>
      <c r="T22" s="290">
        <f t="shared" si="6"/>
        <v>0</v>
      </c>
      <c r="U22" s="290">
        <f t="shared" si="7"/>
        <v>0</v>
      </c>
      <c r="V22" s="291">
        <f t="shared" si="8"/>
        <v>0</v>
      </c>
    </row>
    <row r="23" spans="1:22" x14ac:dyDescent="0.25">
      <c r="A23" s="281" t="s">
        <v>331</v>
      </c>
      <c r="B23" s="254">
        <v>215.08333333333334</v>
      </c>
      <c r="C23" s="279">
        <v>5.2829300000000003</v>
      </c>
      <c r="D23" s="103">
        <f t="shared" si="0"/>
        <v>1136.2701941666669</v>
      </c>
      <c r="E23" s="269">
        <f t="shared" si="9"/>
        <v>921.18686083333353</v>
      </c>
      <c r="F23" s="259">
        <f t="shared" si="14"/>
        <v>92.118686083333358</v>
      </c>
      <c r="G23" s="239">
        <f t="shared" si="10"/>
        <v>138.17802912500002</v>
      </c>
      <c r="H23" s="239">
        <f t="shared" si="11"/>
        <v>184.23737216666672</v>
      </c>
      <c r="I23" s="278">
        <v>0.51946519858434914</v>
      </c>
      <c r="J23" s="260">
        <f t="shared" si="12"/>
        <v>478.52451559608079</v>
      </c>
      <c r="K23" s="275">
        <v>0.25453419890242268</v>
      </c>
      <c r="L23" s="103">
        <f t="shared" si="13"/>
        <v>121.80085423241829</v>
      </c>
      <c r="M23" s="272">
        <v>108.98222107285353</v>
      </c>
      <c r="N23" s="292"/>
      <c r="O23" s="296">
        <f t="shared" si="1"/>
        <v>2555.3449314784862</v>
      </c>
      <c r="P23" s="286">
        <f t="shared" si="2"/>
        <v>3833.017397217729</v>
      </c>
      <c r="Q23" s="286">
        <f t="shared" si="3"/>
        <v>5110.6898629569723</v>
      </c>
      <c r="R23" s="297">
        <f t="shared" si="4"/>
        <v>13274.127622819818</v>
      </c>
      <c r="S23" s="290">
        <f t="shared" si="5"/>
        <v>2966.2216918833342</v>
      </c>
      <c r="T23" s="290">
        <f t="shared" si="6"/>
        <v>4449.3325378250011</v>
      </c>
      <c r="U23" s="290">
        <f t="shared" si="7"/>
        <v>5932.4433837666684</v>
      </c>
      <c r="V23" s="291">
        <f t="shared" si="8"/>
        <v>15408.489402193803</v>
      </c>
    </row>
    <row r="24" spans="1:22" x14ac:dyDescent="0.25">
      <c r="A24" s="281" t="s">
        <v>330</v>
      </c>
      <c r="B24" s="253">
        <v>304.83333333333331</v>
      </c>
      <c r="C24" s="279">
        <v>1</v>
      </c>
      <c r="D24" s="103">
        <f t="shared" si="0"/>
        <v>304.83333333333331</v>
      </c>
      <c r="E24" s="269">
        <f t="shared" si="9"/>
        <v>0</v>
      </c>
      <c r="F24" s="259">
        <f t="shared" si="14"/>
        <v>0</v>
      </c>
      <c r="G24" s="239">
        <f t="shared" si="10"/>
        <v>0</v>
      </c>
      <c r="H24" s="239">
        <f t="shared" si="11"/>
        <v>0</v>
      </c>
      <c r="I24" s="278">
        <v>0.16246886244118461</v>
      </c>
      <c r="J24" s="260">
        <f t="shared" si="12"/>
        <v>0</v>
      </c>
      <c r="K24" s="275">
        <v>0.24943591330470996</v>
      </c>
      <c r="L24" s="103">
        <f t="shared" si="13"/>
        <v>0</v>
      </c>
      <c r="M24" s="272">
        <v>111.05432955618508</v>
      </c>
      <c r="N24" s="292"/>
      <c r="O24" s="296">
        <f t="shared" si="1"/>
        <v>0</v>
      </c>
      <c r="P24" s="286">
        <f t="shared" si="2"/>
        <v>0</v>
      </c>
      <c r="Q24" s="286">
        <f t="shared" si="3"/>
        <v>0</v>
      </c>
      <c r="R24" s="297">
        <f t="shared" si="4"/>
        <v>0</v>
      </c>
      <c r="S24" s="290">
        <f t="shared" si="5"/>
        <v>0</v>
      </c>
      <c r="T24" s="290">
        <f t="shared" si="6"/>
        <v>0</v>
      </c>
      <c r="U24" s="290">
        <f t="shared" si="7"/>
        <v>0</v>
      </c>
      <c r="V24" s="291">
        <f t="shared" si="8"/>
        <v>0</v>
      </c>
    </row>
    <row r="25" spans="1:22" x14ac:dyDescent="0.25">
      <c r="A25" s="281" t="s">
        <v>338</v>
      </c>
      <c r="B25" s="252">
        <v>161.25</v>
      </c>
      <c r="C25" s="279">
        <v>11.977335</v>
      </c>
      <c r="D25" s="103">
        <f t="shared" si="0"/>
        <v>1931.3452687500001</v>
      </c>
      <c r="E25" s="269">
        <f t="shared" si="9"/>
        <v>1770.0952687500001</v>
      </c>
      <c r="F25" s="259">
        <f t="shared" si="14"/>
        <v>177.00952687500001</v>
      </c>
      <c r="G25" s="239">
        <f t="shared" si="10"/>
        <v>265.51429031250001</v>
      </c>
      <c r="H25" s="239">
        <f t="shared" si="11"/>
        <v>354.01905375000001</v>
      </c>
      <c r="I25" s="278">
        <v>0.19258872651356992</v>
      </c>
      <c r="J25" s="260">
        <f t="shared" si="12"/>
        <v>340.90039361625782</v>
      </c>
      <c r="K25" s="275">
        <v>0.30734192388372789</v>
      </c>
      <c r="L25" s="103">
        <f t="shared" si="13"/>
        <v>104.77298282674079</v>
      </c>
      <c r="M25" s="272">
        <v>114.03804961411247</v>
      </c>
      <c r="N25" s="292"/>
      <c r="O25" s="296">
        <f t="shared" si="1"/>
        <v>6203.9491252217958</v>
      </c>
      <c r="P25" s="286">
        <f t="shared" si="2"/>
        <v>9305.9236878326938</v>
      </c>
      <c r="Q25" s="286">
        <f t="shared" si="3"/>
        <v>12407.898250443592</v>
      </c>
      <c r="R25" s="297">
        <f t="shared" si="4"/>
        <v>11948.10661381442</v>
      </c>
      <c r="S25" s="290">
        <f t="shared" si="5"/>
        <v>5699.7067653750009</v>
      </c>
      <c r="T25" s="290">
        <f t="shared" si="6"/>
        <v>8549.560148062501</v>
      </c>
      <c r="U25" s="290">
        <f t="shared" si="7"/>
        <v>11399.413530750002</v>
      </c>
      <c r="V25" s="291">
        <f t="shared" si="8"/>
        <v>10976.992674443503</v>
      </c>
    </row>
    <row r="26" spans="1:22" x14ac:dyDescent="0.25">
      <c r="A26" s="281" t="s">
        <v>335</v>
      </c>
      <c r="B26" s="253">
        <v>384.5</v>
      </c>
      <c r="C26" s="279">
        <v>1</v>
      </c>
      <c r="D26" s="103">
        <f t="shared" si="0"/>
        <v>384.5</v>
      </c>
      <c r="E26" s="269">
        <f t="shared" si="9"/>
        <v>0</v>
      </c>
      <c r="F26" s="259">
        <f t="shared" si="14"/>
        <v>0</v>
      </c>
      <c r="G26" s="239">
        <f t="shared" si="10"/>
        <v>0</v>
      </c>
      <c r="H26" s="239">
        <f t="shared" si="11"/>
        <v>0</v>
      </c>
      <c r="I26" s="278">
        <v>0.16992582602832096</v>
      </c>
      <c r="J26" s="260">
        <f t="shared" si="12"/>
        <v>0</v>
      </c>
      <c r="K26" s="275">
        <v>0.24683205902796343</v>
      </c>
      <c r="L26" s="103">
        <f t="shared" si="13"/>
        <v>0</v>
      </c>
      <c r="M26" s="272">
        <v>118.9156150371945</v>
      </c>
      <c r="N26" s="292"/>
      <c r="O26" s="296">
        <f t="shared" si="1"/>
        <v>0</v>
      </c>
      <c r="P26" s="286">
        <f t="shared" si="2"/>
        <v>0</v>
      </c>
      <c r="Q26" s="286">
        <f t="shared" si="3"/>
        <v>0</v>
      </c>
      <c r="R26" s="297">
        <f t="shared" si="4"/>
        <v>0</v>
      </c>
      <c r="S26" s="290">
        <f t="shared" si="5"/>
        <v>0</v>
      </c>
      <c r="T26" s="290">
        <f t="shared" si="6"/>
        <v>0</v>
      </c>
      <c r="U26" s="290">
        <f t="shared" si="7"/>
        <v>0</v>
      </c>
      <c r="V26" s="291">
        <f t="shared" si="8"/>
        <v>0</v>
      </c>
    </row>
    <row r="27" spans="1:22" x14ac:dyDescent="0.25">
      <c r="A27" s="281" t="s">
        <v>324</v>
      </c>
      <c r="B27" s="254">
        <v>258.08333333333331</v>
      </c>
      <c r="C27" s="279">
        <v>3.0844019999999999</v>
      </c>
      <c r="D27" s="103">
        <f t="shared" si="0"/>
        <v>796.03274949999991</v>
      </c>
      <c r="E27" s="269">
        <f t="shared" si="9"/>
        <v>537.94941616666665</v>
      </c>
      <c r="F27" s="259">
        <f t="shared" si="14"/>
        <v>53.794941616666669</v>
      </c>
      <c r="G27" s="239">
        <f t="shared" si="10"/>
        <v>80.692412425000001</v>
      </c>
      <c r="H27" s="239">
        <f t="shared" si="11"/>
        <v>107.58988323333334</v>
      </c>
      <c r="I27" s="278">
        <v>0.15417771883289125</v>
      </c>
      <c r="J27" s="260">
        <f t="shared" si="12"/>
        <v>82.939813832062327</v>
      </c>
      <c r="K27" s="275">
        <v>0.35114207659106711</v>
      </c>
      <c r="L27" s="103">
        <f t="shared" si="13"/>
        <v>29.123658461066878</v>
      </c>
      <c r="M27" s="272">
        <v>130.38028644138015</v>
      </c>
      <c r="N27" s="292"/>
      <c r="O27" s="296">
        <f t="shared" si="1"/>
        <v>2462.840260654295</v>
      </c>
      <c r="P27" s="286">
        <f t="shared" si="2"/>
        <v>3694.260390981442</v>
      </c>
      <c r="Q27" s="286">
        <f t="shared" si="3"/>
        <v>4925.68052130859</v>
      </c>
      <c r="R27" s="297">
        <f t="shared" si="4"/>
        <v>3797.1509323748242</v>
      </c>
      <c r="S27" s="290">
        <f t="shared" si="5"/>
        <v>1732.197120056667</v>
      </c>
      <c r="T27" s="290">
        <f t="shared" si="6"/>
        <v>2598.2956800850002</v>
      </c>
      <c r="U27" s="290">
        <f t="shared" si="7"/>
        <v>3464.394240113334</v>
      </c>
      <c r="V27" s="291">
        <f t="shared" si="8"/>
        <v>2670.6620053924071</v>
      </c>
    </row>
    <row r="28" spans="1:22" x14ac:dyDescent="0.25">
      <c r="A28" s="281" t="s">
        <v>334</v>
      </c>
      <c r="B28" s="254">
        <v>294.16666666666669</v>
      </c>
      <c r="C28" s="279">
        <v>1</v>
      </c>
      <c r="D28" s="103">
        <f t="shared" si="0"/>
        <v>294.16666666666669</v>
      </c>
      <c r="E28" s="269">
        <f t="shared" si="9"/>
        <v>0</v>
      </c>
      <c r="F28" s="259">
        <f t="shared" si="14"/>
        <v>0</v>
      </c>
      <c r="G28" s="239">
        <f t="shared" si="10"/>
        <v>0</v>
      </c>
      <c r="H28" s="239">
        <f t="shared" si="11"/>
        <v>0</v>
      </c>
      <c r="I28" s="278">
        <v>0.22781150621566926</v>
      </c>
      <c r="J28" s="260">
        <f t="shared" si="12"/>
        <v>0</v>
      </c>
      <c r="K28" s="275">
        <v>0.33030561478322673</v>
      </c>
      <c r="L28" s="103">
        <f t="shared" si="13"/>
        <v>0</v>
      </c>
      <c r="M28" s="272">
        <v>111.00844152698384</v>
      </c>
      <c r="N28" s="292"/>
      <c r="O28" s="296">
        <f t="shared" si="1"/>
        <v>0</v>
      </c>
      <c r="P28" s="286">
        <f t="shared" si="2"/>
        <v>0</v>
      </c>
      <c r="Q28" s="286">
        <f t="shared" si="3"/>
        <v>0</v>
      </c>
      <c r="R28" s="297">
        <f t="shared" si="4"/>
        <v>0</v>
      </c>
      <c r="S28" s="290">
        <f t="shared" si="5"/>
        <v>0</v>
      </c>
      <c r="T28" s="290">
        <f t="shared" si="6"/>
        <v>0</v>
      </c>
      <c r="U28" s="290">
        <f t="shared" si="7"/>
        <v>0</v>
      </c>
      <c r="V28" s="291">
        <f t="shared" si="8"/>
        <v>0</v>
      </c>
    </row>
    <row r="29" spans="1:22" x14ac:dyDescent="0.25">
      <c r="A29" s="281" t="s">
        <v>332</v>
      </c>
      <c r="B29" s="254">
        <v>202.83333333333334</v>
      </c>
      <c r="C29" s="279">
        <v>5.6949050000000003</v>
      </c>
      <c r="D29" s="103">
        <f t="shared" si="0"/>
        <v>1155.1165641666669</v>
      </c>
      <c r="E29" s="269">
        <f t="shared" si="9"/>
        <v>952.2832308333335</v>
      </c>
      <c r="F29" s="259">
        <f t="shared" si="14"/>
        <v>95.22832308333335</v>
      </c>
      <c r="G29" s="239">
        <f t="shared" si="10"/>
        <v>142.84248462500003</v>
      </c>
      <c r="H29" s="239">
        <f t="shared" si="11"/>
        <v>190.4566461666667</v>
      </c>
      <c r="I29" s="278">
        <v>0.60578131545873481</v>
      </c>
      <c r="J29" s="260">
        <f t="shared" si="12"/>
        <v>576.87538826351079</v>
      </c>
      <c r="K29" s="275">
        <v>0.32203998816417972</v>
      </c>
      <c r="L29" s="103">
        <f t="shared" si="13"/>
        <v>185.7769432085876</v>
      </c>
      <c r="M29" s="272">
        <v>123.79811777076765</v>
      </c>
      <c r="N29" s="292"/>
      <c r="O29" s="296">
        <f t="shared" si="1"/>
        <v>3796.5574882437254</v>
      </c>
      <c r="P29" s="286">
        <f t="shared" si="2"/>
        <v>5694.8362323655874</v>
      </c>
      <c r="Q29" s="286">
        <f t="shared" si="3"/>
        <v>7593.1149764874508</v>
      </c>
      <c r="R29" s="297">
        <f t="shared" si="4"/>
        <v>22998.83589442994</v>
      </c>
      <c r="S29" s="290">
        <f t="shared" si="5"/>
        <v>3066.3520032833339</v>
      </c>
      <c r="T29" s="290">
        <f t="shared" si="6"/>
        <v>4599.5280049250014</v>
      </c>
      <c r="U29" s="290">
        <f t="shared" si="7"/>
        <v>6132.7040065666679</v>
      </c>
      <c r="V29" s="291">
        <f t="shared" si="8"/>
        <v>18575.38750208505</v>
      </c>
    </row>
    <row r="30" spans="1:22" x14ac:dyDescent="0.25">
      <c r="A30" s="281" t="s">
        <v>328</v>
      </c>
      <c r="B30" s="251">
        <v>646.91666666666663</v>
      </c>
      <c r="C30" s="279">
        <v>1.4593959999999999</v>
      </c>
      <c r="D30" s="103">
        <f t="shared" si="0"/>
        <v>944.10759566666661</v>
      </c>
      <c r="E30" s="269">
        <f t="shared" si="9"/>
        <v>297.19092899999998</v>
      </c>
      <c r="F30" s="259">
        <f t="shared" si="14"/>
        <v>29.7190929</v>
      </c>
      <c r="G30" s="239">
        <f t="shared" si="10"/>
        <v>44.578639349999996</v>
      </c>
      <c r="H30" s="239">
        <f t="shared" si="11"/>
        <v>59.438185799999999</v>
      </c>
      <c r="I30" s="278">
        <v>9.3138533785546568E-2</v>
      </c>
      <c r="J30" s="260">
        <f t="shared" si="12"/>
        <v>27.67992738142447</v>
      </c>
      <c r="K30" s="275">
        <v>0.33337929608052674</v>
      </c>
      <c r="L30" s="103">
        <f t="shared" si="13"/>
        <v>9.2279147059793871</v>
      </c>
      <c r="M30" s="272">
        <v>109.21972982466411</v>
      </c>
      <c r="N30" s="292"/>
      <c r="O30" s="296">
        <f t="shared" si="1"/>
        <v>1082.1196233910619</v>
      </c>
      <c r="P30" s="286">
        <f t="shared" si="2"/>
        <v>1623.1794350865928</v>
      </c>
      <c r="Q30" s="286">
        <f t="shared" si="3"/>
        <v>2164.2392467821237</v>
      </c>
      <c r="R30" s="297">
        <f t="shared" si="4"/>
        <v>1007.8703510321135</v>
      </c>
      <c r="S30" s="290">
        <f t="shared" si="5"/>
        <v>956.95479138000007</v>
      </c>
      <c r="T30" s="290">
        <f t="shared" si="6"/>
        <v>1435.4321870700001</v>
      </c>
      <c r="U30" s="290">
        <f t="shared" si="7"/>
        <v>1913.9095827600001</v>
      </c>
      <c r="V30" s="291">
        <f t="shared" si="8"/>
        <v>891.293661681868</v>
      </c>
    </row>
    <row r="31" spans="1:22" x14ac:dyDescent="0.25">
      <c r="A31" s="281" t="s">
        <v>336</v>
      </c>
      <c r="B31" s="254">
        <v>289.83333333333331</v>
      </c>
      <c r="C31" s="279">
        <v>2.667926</v>
      </c>
      <c r="D31" s="103">
        <f t="shared" si="0"/>
        <v>773.25388566666663</v>
      </c>
      <c r="E31" s="269">
        <f t="shared" si="9"/>
        <v>483.42055233333332</v>
      </c>
      <c r="F31" s="259">
        <f t="shared" si="14"/>
        <v>48.342055233333333</v>
      </c>
      <c r="G31" s="239">
        <f t="shared" si="10"/>
        <v>72.513082849999989</v>
      </c>
      <c r="H31" s="239">
        <f t="shared" si="11"/>
        <v>96.684110466666667</v>
      </c>
      <c r="I31" s="278">
        <v>9.8862642169728787E-2</v>
      </c>
      <c r="J31" s="260">
        <f t="shared" si="12"/>
        <v>47.792233082822982</v>
      </c>
      <c r="K31" s="275">
        <v>0.25793795364739508</v>
      </c>
      <c r="L31" s="103">
        <f t="shared" si="13"/>
        <v>12.327430801622697</v>
      </c>
      <c r="M31" s="272">
        <v>102.19293053411545</v>
      </c>
      <c r="N31" s="292"/>
      <c r="O31" s="296">
        <f t="shared" si="1"/>
        <v>1274.2692810207736</v>
      </c>
      <c r="P31" s="286">
        <f t="shared" si="2"/>
        <v>1911.4039215311602</v>
      </c>
      <c r="Q31" s="286">
        <f t="shared" si="3"/>
        <v>2548.5385620415473</v>
      </c>
      <c r="R31" s="297">
        <f t="shared" si="4"/>
        <v>1259.7762795743433</v>
      </c>
      <c r="S31" s="290">
        <f t="shared" si="5"/>
        <v>1556.6141785133334</v>
      </c>
      <c r="T31" s="290">
        <f t="shared" si="6"/>
        <v>2334.9212677699998</v>
      </c>
      <c r="U31" s="290">
        <f t="shared" si="7"/>
        <v>3113.2283570266668</v>
      </c>
      <c r="V31" s="291">
        <f t="shared" si="8"/>
        <v>1538.9099052669001</v>
      </c>
    </row>
    <row r="32" spans="1:22" x14ac:dyDescent="0.25">
      <c r="A32" s="281" t="s">
        <v>320</v>
      </c>
      <c r="B32" s="253">
        <v>304.91666666666669</v>
      </c>
      <c r="C32" s="279">
        <v>1.003344</v>
      </c>
      <c r="D32" s="103">
        <f t="shared" si="0"/>
        <v>305.936308</v>
      </c>
      <c r="E32" s="269">
        <f t="shared" si="9"/>
        <v>1.0196413333333112</v>
      </c>
      <c r="F32" s="259">
        <f t="shared" si="14"/>
        <v>0.10196413333333113</v>
      </c>
      <c r="G32" s="239">
        <f t="shared" si="10"/>
        <v>0.15294619999999667</v>
      </c>
      <c r="H32" s="239">
        <f t="shared" si="11"/>
        <v>0.20392826666666225</v>
      </c>
      <c r="I32" s="278">
        <v>0.35225375626043404</v>
      </c>
      <c r="J32" s="260">
        <f t="shared" si="12"/>
        <v>0.35917248970505616</v>
      </c>
      <c r="K32" s="275">
        <v>0.37622194309431489</v>
      </c>
      <c r="L32" s="103">
        <f t="shared" si="13"/>
        <v>0.13512857198285905</v>
      </c>
      <c r="M32" s="272">
        <v>124.61418997271487</v>
      </c>
      <c r="N32" s="292"/>
      <c r="O32" s="296">
        <f t="shared" si="1"/>
        <v>4.7803429319186694</v>
      </c>
      <c r="P32" s="286">
        <f t="shared" si="2"/>
        <v>7.1705143978780033</v>
      </c>
      <c r="Q32" s="286">
        <f t="shared" si="3"/>
        <v>9.5606858638373389</v>
      </c>
      <c r="R32" s="297">
        <f t="shared" si="4"/>
        <v>16.838937539813674</v>
      </c>
      <c r="S32" s="290">
        <f t="shared" si="5"/>
        <v>3.2832450933332624</v>
      </c>
      <c r="T32" s="290">
        <f t="shared" si="6"/>
        <v>4.924867639999893</v>
      </c>
      <c r="U32" s="290">
        <f t="shared" si="7"/>
        <v>6.5664901866665248</v>
      </c>
      <c r="V32" s="291">
        <f t="shared" si="8"/>
        <v>11.565354168502809</v>
      </c>
    </row>
    <row r="33" spans="1:22" x14ac:dyDescent="0.25">
      <c r="A33" s="281" t="s">
        <v>317</v>
      </c>
      <c r="B33" s="254">
        <v>204.66666666666666</v>
      </c>
      <c r="C33" s="279">
        <v>1.875</v>
      </c>
      <c r="D33" s="103">
        <f t="shared" si="0"/>
        <v>383.75</v>
      </c>
      <c r="E33" s="269">
        <f t="shared" si="9"/>
        <v>179.08333333333334</v>
      </c>
      <c r="F33" s="259">
        <f t="shared" si="14"/>
        <v>17.908333333333335</v>
      </c>
      <c r="G33" s="239">
        <f t="shared" si="10"/>
        <v>26.862500000000001</v>
      </c>
      <c r="H33" s="239">
        <f t="shared" si="11"/>
        <v>35.81666666666667</v>
      </c>
      <c r="I33" s="278">
        <v>0.1681159420289855</v>
      </c>
      <c r="J33" s="260">
        <f t="shared" si="12"/>
        <v>30.106763285024154</v>
      </c>
      <c r="K33" s="275">
        <v>0.47426209594724633</v>
      </c>
      <c r="L33" s="103">
        <f t="shared" si="13"/>
        <v>14.278496657743158</v>
      </c>
      <c r="M33" s="272">
        <v>141.82994420390122</v>
      </c>
      <c r="N33" s="292"/>
      <c r="O33" s="296">
        <f t="shared" si="1"/>
        <v>1204.5962803064472</v>
      </c>
      <c r="P33" s="286">
        <f t="shared" si="2"/>
        <v>1806.8944204596708</v>
      </c>
      <c r="Q33" s="286">
        <f t="shared" si="3"/>
        <v>2409.1925606128943</v>
      </c>
      <c r="R33" s="297">
        <f t="shared" si="4"/>
        <v>2025.1183842833022</v>
      </c>
      <c r="S33" s="290">
        <f t="shared" si="5"/>
        <v>576.64833333333343</v>
      </c>
      <c r="T33" s="290">
        <f t="shared" si="6"/>
        <v>864.97250000000008</v>
      </c>
      <c r="U33" s="290">
        <f t="shared" si="7"/>
        <v>1153.2966666666669</v>
      </c>
      <c r="V33" s="291">
        <f t="shared" si="8"/>
        <v>969.43777777777791</v>
      </c>
    </row>
    <row r="34" spans="1:22" x14ac:dyDescent="0.25">
      <c r="A34" s="281" t="s">
        <v>307</v>
      </c>
      <c r="B34" s="254">
        <v>272.33333333333331</v>
      </c>
      <c r="C34" s="279">
        <v>1</v>
      </c>
      <c r="D34" s="103">
        <f t="shared" si="0"/>
        <v>272.33333333333331</v>
      </c>
      <c r="E34" s="269">
        <f t="shared" si="9"/>
        <v>0</v>
      </c>
      <c r="F34" s="259">
        <f t="shared" si="14"/>
        <v>0</v>
      </c>
      <c r="G34" s="239">
        <f t="shared" si="10"/>
        <v>0</v>
      </c>
      <c r="H34" s="239">
        <f t="shared" si="11"/>
        <v>0</v>
      </c>
      <c r="I34" s="278">
        <v>0.57681607418856262</v>
      </c>
      <c r="J34" s="260">
        <f t="shared" si="12"/>
        <v>0</v>
      </c>
      <c r="K34" s="275">
        <v>0.58580566191233219</v>
      </c>
      <c r="L34" s="103">
        <f t="shared" si="13"/>
        <v>0</v>
      </c>
      <c r="M34" s="272">
        <v>155.90234449518869</v>
      </c>
      <c r="N34" s="292"/>
      <c r="O34" s="296">
        <f t="shared" si="1"/>
        <v>0</v>
      </c>
      <c r="P34" s="286">
        <f t="shared" si="2"/>
        <v>0</v>
      </c>
      <c r="Q34" s="286">
        <f t="shared" si="3"/>
        <v>0</v>
      </c>
      <c r="R34" s="297">
        <f t="shared" si="4"/>
        <v>0</v>
      </c>
      <c r="S34" s="290">
        <f t="shared" si="5"/>
        <v>0</v>
      </c>
      <c r="T34" s="290">
        <f t="shared" si="6"/>
        <v>0</v>
      </c>
      <c r="U34" s="290">
        <f t="shared" si="7"/>
        <v>0</v>
      </c>
      <c r="V34" s="291">
        <f t="shared" si="8"/>
        <v>0</v>
      </c>
    </row>
    <row r="35" spans="1:22" x14ac:dyDescent="0.25">
      <c r="A35" s="281" t="s">
        <v>303</v>
      </c>
      <c r="B35" s="252">
        <v>129.66666666666666</v>
      </c>
      <c r="C35" s="279">
        <v>7.9941930000000001</v>
      </c>
      <c r="D35" s="103">
        <f t="shared" si="0"/>
        <v>1036.580359</v>
      </c>
      <c r="E35" s="269">
        <f t="shared" si="9"/>
        <v>906.91369233333342</v>
      </c>
      <c r="F35" s="259">
        <f t="shared" si="14"/>
        <v>90.691369233333347</v>
      </c>
      <c r="G35" s="239">
        <f t="shared" si="10"/>
        <v>136.03705385000001</v>
      </c>
      <c r="H35" s="239">
        <f t="shared" si="11"/>
        <v>181.38273846666669</v>
      </c>
      <c r="I35" s="278">
        <v>0.30674448767833984</v>
      </c>
      <c r="J35" s="260">
        <f t="shared" si="12"/>
        <v>278.19077592325988</v>
      </c>
      <c r="K35" s="275">
        <v>0.70236798784348498</v>
      </c>
      <c r="L35" s="103">
        <f t="shared" si="13"/>
        <v>195.39229552183784</v>
      </c>
      <c r="M35" s="272">
        <v>178.14175492157071</v>
      </c>
      <c r="N35" s="292"/>
      <c r="O35" s="296">
        <f t="shared" si="1"/>
        <v>11347.400791408656</v>
      </c>
      <c r="P35" s="286">
        <f t="shared" si="2"/>
        <v>17021.101187112981</v>
      </c>
      <c r="Q35" s="286">
        <f t="shared" si="3"/>
        <v>22694.801582817312</v>
      </c>
      <c r="R35" s="297">
        <f t="shared" si="4"/>
        <v>34807.526422414354</v>
      </c>
      <c r="S35" s="290">
        <f t="shared" si="5"/>
        <v>2920.2620893133339</v>
      </c>
      <c r="T35" s="290">
        <f t="shared" si="6"/>
        <v>4380.3931339700002</v>
      </c>
      <c r="U35" s="290">
        <f t="shared" si="7"/>
        <v>5840.5241786266679</v>
      </c>
      <c r="V35" s="291">
        <f t="shared" si="8"/>
        <v>8957.7429847289695</v>
      </c>
    </row>
    <row r="36" spans="1:22" x14ac:dyDescent="0.25">
      <c r="A36" s="281" t="s">
        <v>301</v>
      </c>
      <c r="B36" s="254">
        <v>212.5</v>
      </c>
      <c r="C36" s="279">
        <v>4.1662229999999996</v>
      </c>
      <c r="D36" s="103">
        <f t="shared" si="0"/>
        <v>885.32238749999988</v>
      </c>
      <c r="E36" s="269">
        <f t="shared" si="9"/>
        <v>672.82238749999988</v>
      </c>
      <c r="F36" s="259">
        <f t="shared" si="14"/>
        <v>67.282238749999991</v>
      </c>
      <c r="G36" s="239">
        <f t="shared" si="10"/>
        <v>100.92335812499998</v>
      </c>
      <c r="H36" s="239">
        <f t="shared" si="11"/>
        <v>134.56447749999998</v>
      </c>
      <c r="I36" s="278">
        <v>0.16251482799525505</v>
      </c>
      <c r="J36" s="260">
        <f t="shared" si="12"/>
        <v>109.34361457591932</v>
      </c>
      <c r="K36" s="275">
        <v>0.70402079641344018</v>
      </c>
      <c r="L36" s="103">
        <f t="shared" si="13"/>
        <v>76.980178616462965</v>
      </c>
      <c r="M36" s="272">
        <v>186.01210305177446</v>
      </c>
      <c r="N36" s="292"/>
      <c r="O36" s="296">
        <f t="shared" si="1"/>
        <v>8811.0390260312688</v>
      </c>
      <c r="P36" s="286">
        <f t="shared" si="2"/>
        <v>13216.558539046904</v>
      </c>
      <c r="Q36" s="286">
        <f t="shared" si="3"/>
        <v>17622.078052062538</v>
      </c>
      <c r="R36" s="297">
        <f t="shared" si="4"/>
        <v>14319.244917749513</v>
      </c>
      <c r="S36" s="290">
        <f t="shared" si="5"/>
        <v>2166.48808775</v>
      </c>
      <c r="T36" s="290">
        <f t="shared" si="6"/>
        <v>3249.7321316249995</v>
      </c>
      <c r="U36" s="290">
        <f t="shared" si="7"/>
        <v>4332.9761755</v>
      </c>
      <c r="V36" s="291">
        <f t="shared" si="8"/>
        <v>3520.8643893446024</v>
      </c>
    </row>
    <row r="37" spans="1:22" x14ac:dyDescent="0.25">
      <c r="A37" s="281" t="s">
        <v>316</v>
      </c>
      <c r="B37" s="252">
        <v>151.5</v>
      </c>
      <c r="C37" s="279">
        <v>16.851896</v>
      </c>
      <c r="D37" s="103">
        <f t="shared" si="0"/>
        <v>2553.0622440000002</v>
      </c>
      <c r="E37" s="269">
        <f t="shared" si="9"/>
        <v>2401.5622440000002</v>
      </c>
      <c r="F37" s="259">
        <f t="shared" si="14"/>
        <v>240.15622440000004</v>
      </c>
      <c r="G37" s="239">
        <f t="shared" si="10"/>
        <v>360.23433660000001</v>
      </c>
      <c r="H37" s="239">
        <f t="shared" si="11"/>
        <v>480.31244880000008</v>
      </c>
      <c r="I37" s="278">
        <v>0.39820527201346045</v>
      </c>
      <c r="J37" s="260">
        <f t="shared" si="12"/>
        <v>956.31474662927656</v>
      </c>
      <c r="K37" s="275">
        <v>0.5082760533859384</v>
      </c>
      <c r="L37" s="103">
        <f t="shared" si="13"/>
        <v>486.07188521150232</v>
      </c>
      <c r="M37" s="272">
        <v>150.44525488647582</v>
      </c>
      <c r="N37" s="292"/>
      <c r="O37" s="296">
        <f t="shared" si="1"/>
        <v>18364.199020781016</v>
      </c>
      <c r="P37" s="286">
        <f t="shared" si="2"/>
        <v>27546.29853117152</v>
      </c>
      <c r="Q37" s="286">
        <f t="shared" si="3"/>
        <v>36728.398041562032</v>
      </c>
      <c r="R37" s="297">
        <f t="shared" si="4"/>
        <v>73127.208663794285</v>
      </c>
      <c r="S37" s="290">
        <f t="shared" si="5"/>
        <v>7733.0304256800018</v>
      </c>
      <c r="T37" s="290">
        <f t="shared" si="6"/>
        <v>11599.545638520001</v>
      </c>
      <c r="U37" s="290">
        <f t="shared" si="7"/>
        <v>15466.060851360004</v>
      </c>
      <c r="V37" s="291">
        <f t="shared" si="8"/>
        <v>30793.334841462707</v>
      </c>
    </row>
    <row r="38" spans="1:22" x14ac:dyDescent="0.25">
      <c r="A38" s="281" t="s">
        <v>321</v>
      </c>
      <c r="B38" s="253">
        <v>357.58333333333331</v>
      </c>
      <c r="C38" s="279">
        <v>1</v>
      </c>
      <c r="D38" s="103">
        <f t="shared" si="0"/>
        <v>357.58333333333331</v>
      </c>
      <c r="E38" s="269">
        <f t="shared" si="9"/>
        <v>0</v>
      </c>
      <c r="F38" s="259">
        <f t="shared" si="14"/>
        <v>0</v>
      </c>
      <c r="G38" s="239">
        <f t="shared" si="10"/>
        <v>0</v>
      </c>
      <c r="H38" s="239">
        <f t="shared" si="11"/>
        <v>0</v>
      </c>
      <c r="I38" s="278">
        <v>0.15591144606688648</v>
      </c>
      <c r="J38" s="260">
        <f t="shared" si="12"/>
        <v>0</v>
      </c>
      <c r="K38" s="275">
        <v>0.37090522810140392</v>
      </c>
      <c r="L38" s="103">
        <f t="shared" si="13"/>
        <v>0</v>
      </c>
      <c r="M38" s="272">
        <v>133.51775739865707</v>
      </c>
      <c r="N38" s="292"/>
      <c r="O38" s="296">
        <f t="shared" si="1"/>
        <v>0</v>
      </c>
      <c r="P38" s="286">
        <f t="shared" si="2"/>
        <v>0</v>
      </c>
      <c r="Q38" s="286">
        <f t="shared" si="3"/>
        <v>0</v>
      </c>
      <c r="R38" s="297">
        <f t="shared" si="4"/>
        <v>0</v>
      </c>
      <c r="S38" s="290">
        <f t="shared" si="5"/>
        <v>0</v>
      </c>
      <c r="T38" s="290">
        <f t="shared" si="6"/>
        <v>0</v>
      </c>
      <c r="U38" s="290">
        <f t="shared" si="7"/>
        <v>0</v>
      </c>
      <c r="V38" s="291">
        <f t="shared" si="8"/>
        <v>0</v>
      </c>
    </row>
    <row r="39" spans="1:22" x14ac:dyDescent="0.25">
      <c r="A39" s="281" t="s">
        <v>314</v>
      </c>
      <c r="B39" s="253">
        <v>446.5</v>
      </c>
      <c r="C39" s="279">
        <v>1.6757709999999999</v>
      </c>
      <c r="D39" s="103">
        <f t="shared" si="0"/>
        <v>748.23175149999997</v>
      </c>
      <c r="E39" s="269">
        <f t="shared" si="9"/>
        <v>301.73175149999997</v>
      </c>
      <c r="F39" s="259">
        <f t="shared" si="14"/>
        <v>30.173175149999999</v>
      </c>
      <c r="G39" s="239">
        <f t="shared" si="10"/>
        <v>45.259762724999995</v>
      </c>
      <c r="H39" s="239">
        <f t="shared" si="11"/>
        <v>60.346350299999997</v>
      </c>
      <c r="I39" s="278">
        <v>0.1068716780561883</v>
      </c>
      <c r="J39" s="260">
        <f t="shared" si="12"/>
        <v>32.246578605637808</v>
      </c>
      <c r="K39" s="275">
        <v>0.43845383866500293</v>
      </c>
      <c r="L39" s="103">
        <f t="shared" si="13"/>
        <v>14.138636173454655</v>
      </c>
      <c r="M39" s="272">
        <v>168.52290409853572</v>
      </c>
      <c r="N39" s="292"/>
      <c r="O39" s="296">
        <f t="shared" si="1"/>
        <v>2229.4812538551882</v>
      </c>
      <c r="P39" s="286">
        <f t="shared" si="2"/>
        <v>3344.2218807827821</v>
      </c>
      <c r="Q39" s="286">
        <f t="shared" si="3"/>
        <v>4458.9625077103765</v>
      </c>
      <c r="R39" s="297">
        <f t="shared" si="4"/>
        <v>2382.6840279431867</v>
      </c>
      <c r="S39" s="290">
        <f t="shared" si="5"/>
        <v>971.57623983000008</v>
      </c>
      <c r="T39" s="290">
        <f t="shared" si="6"/>
        <v>1457.364359745</v>
      </c>
      <c r="U39" s="290">
        <f t="shared" si="7"/>
        <v>1943.1524796600002</v>
      </c>
      <c r="V39" s="291">
        <f t="shared" si="8"/>
        <v>1038.3398311015376</v>
      </c>
    </row>
    <row r="40" spans="1:22" x14ac:dyDescent="0.25">
      <c r="A40" s="281" t="s">
        <v>319</v>
      </c>
      <c r="B40" s="253">
        <v>372.16666666666669</v>
      </c>
      <c r="C40" s="279">
        <v>1.158344</v>
      </c>
      <c r="D40" s="103">
        <f t="shared" si="0"/>
        <v>431.09702533333336</v>
      </c>
      <c r="E40" s="269">
        <f t="shared" si="9"/>
        <v>58.930358666666677</v>
      </c>
      <c r="F40" s="259">
        <f t="shared" si="14"/>
        <v>5.8930358666666685</v>
      </c>
      <c r="G40" s="239">
        <f t="shared" si="10"/>
        <v>8.8395538000000009</v>
      </c>
      <c r="H40" s="239">
        <f t="shared" si="11"/>
        <v>11.786071733333337</v>
      </c>
      <c r="I40" s="278">
        <v>0.10631001371742113</v>
      </c>
      <c r="J40" s="260">
        <f t="shared" si="12"/>
        <v>6.2648872382258816</v>
      </c>
      <c r="K40" s="275">
        <v>0.44077422834174584</v>
      </c>
      <c r="L40" s="103">
        <f t="shared" si="13"/>
        <v>2.7614008380770643</v>
      </c>
      <c r="M40" s="272">
        <v>135.58371361759291</v>
      </c>
      <c r="N40" s="292"/>
      <c r="O40" s="296">
        <f t="shared" si="1"/>
        <v>352.17847060804991</v>
      </c>
      <c r="P40" s="286">
        <f t="shared" si="2"/>
        <v>528.26770591207469</v>
      </c>
      <c r="Q40" s="286">
        <f t="shared" si="3"/>
        <v>704.35694121609981</v>
      </c>
      <c r="R40" s="297">
        <f t="shared" si="4"/>
        <v>374.4009804132217</v>
      </c>
      <c r="S40" s="290">
        <f t="shared" si="5"/>
        <v>189.75575490666674</v>
      </c>
      <c r="T40" s="290">
        <f t="shared" si="6"/>
        <v>284.63363236000004</v>
      </c>
      <c r="U40" s="290">
        <f t="shared" si="7"/>
        <v>379.51150981333348</v>
      </c>
      <c r="V40" s="291">
        <f t="shared" si="8"/>
        <v>201.72936907087342</v>
      </c>
    </row>
    <row r="41" spans="1:22" x14ac:dyDescent="0.25">
      <c r="A41" s="281" t="s">
        <v>312</v>
      </c>
      <c r="B41" s="253">
        <v>392.41666666666669</v>
      </c>
      <c r="C41" s="279">
        <v>1.299471</v>
      </c>
      <c r="D41" s="103">
        <f t="shared" si="0"/>
        <v>509.93407825000003</v>
      </c>
      <c r="E41" s="269">
        <f t="shared" si="9"/>
        <v>117.51741158333334</v>
      </c>
      <c r="F41" s="259">
        <f t="shared" si="14"/>
        <v>11.751741158333335</v>
      </c>
      <c r="G41" s="239">
        <f t="shared" si="10"/>
        <v>17.627611737500001</v>
      </c>
      <c r="H41" s="239">
        <f t="shared" si="11"/>
        <v>23.50348231666667</v>
      </c>
      <c r="I41" s="278">
        <v>0.22797927461139897</v>
      </c>
      <c r="J41" s="260">
        <f t="shared" si="12"/>
        <v>26.791534246977552</v>
      </c>
      <c r="K41" s="275">
        <v>0.48012832609926404</v>
      </c>
      <c r="L41" s="103">
        <f t="shared" si="13"/>
        <v>12.863374491632438</v>
      </c>
      <c r="M41" s="272">
        <v>148.22976110890346</v>
      </c>
      <c r="N41" s="292"/>
      <c r="O41" s="296">
        <f t="shared" si="1"/>
        <v>836.36327521401017</v>
      </c>
      <c r="P41" s="286">
        <f t="shared" si="2"/>
        <v>1254.544912821015</v>
      </c>
      <c r="Q41" s="286">
        <f t="shared" si="3"/>
        <v>1672.7265504280203</v>
      </c>
      <c r="R41" s="297">
        <f t="shared" si="4"/>
        <v>1906.7349279490388</v>
      </c>
      <c r="S41" s="290">
        <f t="shared" si="5"/>
        <v>378.40606529833343</v>
      </c>
      <c r="T41" s="290">
        <f t="shared" si="6"/>
        <v>567.60909794750012</v>
      </c>
      <c r="U41" s="290">
        <f t="shared" si="7"/>
        <v>756.81213059666686</v>
      </c>
      <c r="V41" s="291">
        <f t="shared" si="8"/>
        <v>862.68740275267726</v>
      </c>
    </row>
    <row r="42" spans="1:22" x14ac:dyDescent="0.25">
      <c r="A42" s="281" t="s">
        <v>304</v>
      </c>
      <c r="B42" s="251">
        <v>756.83333333333337</v>
      </c>
      <c r="C42" s="279">
        <v>1.1700569999999999</v>
      </c>
      <c r="D42" s="103">
        <f t="shared" si="0"/>
        <v>885.53813949999994</v>
      </c>
      <c r="E42" s="269">
        <f t="shared" si="9"/>
        <v>128.70480616666657</v>
      </c>
      <c r="F42" s="259">
        <f t="shared" si="14"/>
        <v>12.870480616666658</v>
      </c>
      <c r="G42" s="239">
        <f t="shared" si="10"/>
        <v>19.305720924999985</v>
      </c>
      <c r="H42" s="239">
        <f t="shared" si="11"/>
        <v>25.740961233333316</v>
      </c>
      <c r="I42" s="278">
        <v>0.33340732519422861</v>
      </c>
      <c r="J42" s="260">
        <f t="shared" si="12"/>
        <v>42.911125163669965</v>
      </c>
      <c r="K42" s="275">
        <v>0.46093965748408083</v>
      </c>
      <c r="L42" s="103">
        <f t="shared" si="13"/>
        <v>19.779439335198557</v>
      </c>
      <c r="M42" s="272">
        <v>158.12853730885286</v>
      </c>
      <c r="N42" s="292"/>
      <c r="O42" s="296">
        <f t="shared" si="1"/>
        <v>938.09990798554838</v>
      </c>
      <c r="P42" s="286">
        <f t="shared" si="2"/>
        <v>1407.1498619783224</v>
      </c>
      <c r="Q42" s="286">
        <f t="shared" si="3"/>
        <v>1876.1998159710968</v>
      </c>
      <c r="R42" s="297">
        <f t="shared" si="4"/>
        <v>3127.6938108641366</v>
      </c>
      <c r="S42" s="290">
        <f t="shared" si="5"/>
        <v>414.42947585666644</v>
      </c>
      <c r="T42" s="290">
        <f t="shared" si="6"/>
        <v>621.64421378499958</v>
      </c>
      <c r="U42" s="290">
        <f t="shared" si="7"/>
        <v>828.85895171333289</v>
      </c>
      <c r="V42" s="291">
        <f t="shared" si="8"/>
        <v>1381.7382302701731</v>
      </c>
    </row>
    <row r="43" spans="1:22" x14ac:dyDescent="0.25">
      <c r="A43" s="281" t="s">
        <v>322</v>
      </c>
      <c r="B43" s="254">
        <v>205.75</v>
      </c>
      <c r="C43" s="279">
        <v>5.0705140000000002</v>
      </c>
      <c r="D43" s="103">
        <f t="shared" si="0"/>
        <v>1043.2582555000001</v>
      </c>
      <c r="E43" s="269">
        <f t="shared" si="9"/>
        <v>837.50825550000013</v>
      </c>
      <c r="F43" s="259">
        <f t="shared" si="14"/>
        <v>83.750825550000016</v>
      </c>
      <c r="G43" s="239">
        <f t="shared" si="10"/>
        <v>125.62623832500002</v>
      </c>
      <c r="H43" s="239">
        <f t="shared" si="11"/>
        <v>167.50165110000003</v>
      </c>
      <c r="I43" s="278">
        <v>0.45843520782396086</v>
      </c>
      <c r="J43" s="260">
        <f t="shared" si="12"/>
        <v>383.94327116442548</v>
      </c>
      <c r="K43" s="275">
        <v>0.37972765303508921</v>
      </c>
      <c r="L43" s="103">
        <f t="shared" si="13"/>
        <v>145.79387725788214</v>
      </c>
      <c r="M43" s="272">
        <v>158.09256628359421</v>
      </c>
      <c r="N43" s="292"/>
      <c r="O43" s="296">
        <f t="shared" si="1"/>
        <v>5027.7395389284147</v>
      </c>
      <c r="P43" s="286">
        <f t="shared" si="2"/>
        <v>7541.6093083926216</v>
      </c>
      <c r="Q43" s="286">
        <f t="shared" si="3"/>
        <v>10055.479077856829</v>
      </c>
      <c r="R43" s="297">
        <f t="shared" si="4"/>
        <v>23048.928204133932</v>
      </c>
      <c r="S43" s="290">
        <f t="shared" si="5"/>
        <v>2696.7765827100006</v>
      </c>
      <c r="T43" s="290">
        <f t="shared" si="6"/>
        <v>4045.1648740650007</v>
      </c>
      <c r="U43" s="290">
        <f t="shared" si="7"/>
        <v>5393.5531654200013</v>
      </c>
      <c r="V43" s="291">
        <f t="shared" si="8"/>
        <v>12362.973331494502</v>
      </c>
    </row>
    <row r="44" spans="1:22" x14ac:dyDescent="0.25">
      <c r="A44" s="281" t="s">
        <v>315</v>
      </c>
      <c r="B44" s="252">
        <v>119.66666666666667</v>
      </c>
      <c r="C44" s="279">
        <v>44.812527000000003</v>
      </c>
      <c r="D44" s="103">
        <f t="shared" si="0"/>
        <v>5362.5657310000006</v>
      </c>
      <c r="E44" s="269">
        <f t="shared" si="9"/>
        <v>5242.8990643333336</v>
      </c>
      <c r="F44" s="259">
        <f t="shared" si="14"/>
        <v>524.28990643333339</v>
      </c>
      <c r="G44" s="239">
        <f t="shared" si="10"/>
        <v>786.43485965000002</v>
      </c>
      <c r="H44" s="239">
        <f t="shared" si="11"/>
        <v>1048.5798128666668</v>
      </c>
      <c r="I44" s="278">
        <v>0.15450035435861093</v>
      </c>
      <c r="J44" s="260">
        <f t="shared" si="12"/>
        <v>810.02976330592969</v>
      </c>
      <c r="K44" s="275">
        <v>0.55382394059542084</v>
      </c>
      <c r="L44" s="103">
        <f t="shared" si="13"/>
        <v>448.61387551366602</v>
      </c>
      <c r="M44" s="272">
        <v>155.29814991384262</v>
      </c>
      <c r="N44" s="292"/>
      <c r="O44" s="296">
        <f t="shared" si="1"/>
        <v>45093.038900896412</v>
      </c>
      <c r="P44" s="286">
        <f t="shared" si="2"/>
        <v>67639.558351344633</v>
      </c>
      <c r="Q44" s="286">
        <f t="shared" si="3"/>
        <v>90186.077801792824</v>
      </c>
      <c r="R44" s="297">
        <f t="shared" si="4"/>
        <v>69668.904892951236</v>
      </c>
      <c r="S44" s="290">
        <f t="shared" si="5"/>
        <v>16882.134987153335</v>
      </c>
      <c r="T44" s="290">
        <f t="shared" si="6"/>
        <v>25323.202480730004</v>
      </c>
      <c r="U44" s="290">
        <f t="shared" si="7"/>
        <v>33764.26997430667</v>
      </c>
      <c r="V44" s="291">
        <f t="shared" si="8"/>
        <v>26082.958378450938</v>
      </c>
    </row>
    <row r="45" spans="1:22" x14ac:dyDescent="0.25">
      <c r="A45" s="281" t="s">
        <v>311</v>
      </c>
      <c r="B45" s="254">
        <v>299.33333333333331</v>
      </c>
      <c r="C45" s="279">
        <v>1.6727030000000001</v>
      </c>
      <c r="D45" s="103">
        <f t="shared" si="0"/>
        <v>500.69576466666666</v>
      </c>
      <c r="E45" s="269">
        <f t="shared" si="9"/>
        <v>201.36243133333335</v>
      </c>
      <c r="F45" s="259">
        <f t="shared" si="14"/>
        <v>20.136243133333338</v>
      </c>
      <c r="G45" s="239">
        <f t="shared" si="10"/>
        <v>30.204364699999999</v>
      </c>
      <c r="H45" s="239">
        <f t="shared" si="11"/>
        <v>40.272486266666675</v>
      </c>
      <c r="I45" s="278">
        <v>0.19113106932360371</v>
      </c>
      <c r="J45" s="260">
        <f t="shared" si="12"/>
        <v>38.486616822340729</v>
      </c>
      <c r="K45" s="275">
        <v>0.56228566529492463</v>
      </c>
      <c r="L45" s="103">
        <f t="shared" si="13"/>
        <v>21.640472944900694</v>
      </c>
      <c r="M45" s="272">
        <v>184.67260379061369</v>
      </c>
      <c r="N45" s="292"/>
      <c r="O45" s="296">
        <f t="shared" si="1"/>
        <v>2090.9224754186034</v>
      </c>
      <c r="P45" s="286">
        <f t="shared" si="2"/>
        <v>3136.3837131279042</v>
      </c>
      <c r="Q45" s="286">
        <f t="shared" si="3"/>
        <v>4181.8449508372069</v>
      </c>
      <c r="R45" s="297">
        <f t="shared" si="4"/>
        <v>3996.402485995141</v>
      </c>
      <c r="S45" s="290">
        <f t="shared" si="5"/>
        <v>648.38702889333354</v>
      </c>
      <c r="T45" s="290">
        <f t="shared" si="6"/>
        <v>972.58054334000008</v>
      </c>
      <c r="U45" s="290">
        <f t="shared" si="7"/>
        <v>1296.7740577866671</v>
      </c>
      <c r="V45" s="291">
        <f t="shared" si="8"/>
        <v>1239.2690616793716</v>
      </c>
    </row>
    <row r="46" spans="1:22" x14ac:dyDescent="0.25">
      <c r="A46" s="281" t="s">
        <v>309</v>
      </c>
      <c r="B46" s="251">
        <v>798.83333333333337</v>
      </c>
      <c r="C46" s="279">
        <v>1</v>
      </c>
      <c r="D46" s="103">
        <f t="shared" si="0"/>
        <v>798.83333333333337</v>
      </c>
      <c r="E46" s="269">
        <f t="shared" si="9"/>
        <v>0</v>
      </c>
      <c r="F46" s="259">
        <f t="shared" si="14"/>
        <v>0</v>
      </c>
      <c r="G46" s="239">
        <f t="shared" si="10"/>
        <v>0</v>
      </c>
      <c r="H46" s="239">
        <f t="shared" si="11"/>
        <v>0</v>
      </c>
      <c r="I46" s="278">
        <v>0.11341617523167649</v>
      </c>
      <c r="J46" s="260">
        <f t="shared" si="12"/>
        <v>0</v>
      </c>
      <c r="K46" s="275">
        <v>0.42613988887203741</v>
      </c>
      <c r="L46" s="103">
        <f t="shared" si="13"/>
        <v>0</v>
      </c>
      <c r="M46" s="272">
        <v>135.73057983819459</v>
      </c>
      <c r="N46" s="292"/>
      <c r="O46" s="296">
        <f t="shared" si="1"/>
        <v>0</v>
      </c>
      <c r="P46" s="286">
        <f t="shared" si="2"/>
        <v>0</v>
      </c>
      <c r="Q46" s="286">
        <f t="shared" si="3"/>
        <v>0</v>
      </c>
      <c r="R46" s="297">
        <f t="shared" si="4"/>
        <v>0</v>
      </c>
      <c r="S46" s="290">
        <f t="shared" si="5"/>
        <v>0</v>
      </c>
      <c r="T46" s="290">
        <f t="shared" si="6"/>
        <v>0</v>
      </c>
      <c r="U46" s="290">
        <f t="shared" si="7"/>
        <v>0</v>
      </c>
      <c r="V46" s="291">
        <f t="shared" si="8"/>
        <v>0</v>
      </c>
    </row>
    <row r="47" spans="1:22" x14ac:dyDescent="0.25">
      <c r="A47" s="281" t="s">
        <v>310</v>
      </c>
      <c r="B47" s="253">
        <v>372.5</v>
      </c>
      <c r="C47" s="279">
        <v>1.56107</v>
      </c>
      <c r="D47" s="103">
        <f t="shared" si="0"/>
        <v>581.49857499999996</v>
      </c>
      <c r="E47" s="269">
        <f t="shared" si="9"/>
        <v>208.99857499999996</v>
      </c>
      <c r="F47" s="259">
        <f t="shared" si="14"/>
        <v>20.899857499999996</v>
      </c>
      <c r="G47" s="239">
        <f t="shared" si="10"/>
        <v>31.349786249999994</v>
      </c>
      <c r="H47" s="239">
        <f t="shared" si="11"/>
        <v>41.799714999999992</v>
      </c>
      <c r="I47" s="278">
        <v>0.11936936936936937</v>
      </c>
      <c r="J47" s="260">
        <f t="shared" si="12"/>
        <v>24.948028096846844</v>
      </c>
      <c r="K47" s="275">
        <v>0.56111750161966345</v>
      </c>
      <c r="L47" s="103">
        <f t="shared" si="13"/>
        <v>13.998775196039869</v>
      </c>
      <c r="M47" s="272">
        <v>145.42391379956524</v>
      </c>
      <c r="N47" s="292"/>
      <c r="O47" s="296">
        <f t="shared" si="1"/>
        <v>1705.4263486213713</v>
      </c>
      <c r="P47" s="286">
        <f t="shared" si="2"/>
        <v>2558.1395229320574</v>
      </c>
      <c r="Q47" s="286">
        <f t="shared" si="3"/>
        <v>3410.8526972427426</v>
      </c>
      <c r="R47" s="297">
        <f t="shared" si="4"/>
        <v>2035.7566774083939</v>
      </c>
      <c r="S47" s="290">
        <f t="shared" si="5"/>
        <v>672.97541149999995</v>
      </c>
      <c r="T47" s="290">
        <f t="shared" si="6"/>
        <v>1009.4631172499999</v>
      </c>
      <c r="U47" s="290">
        <f t="shared" si="7"/>
        <v>1345.9508229999999</v>
      </c>
      <c r="V47" s="291">
        <f t="shared" si="8"/>
        <v>803.32650471846841</v>
      </c>
    </row>
    <row r="48" spans="1:22" x14ac:dyDescent="0.25">
      <c r="A48" s="281" t="s">
        <v>308</v>
      </c>
      <c r="B48" s="252">
        <v>193.83333333333334</v>
      </c>
      <c r="C48" s="279">
        <v>10.925219999999999</v>
      </c>
      <c r="D48" s="103">
        <f t="shared" si="0"/>
        <v>2117.6718099999998</v>
      </c>
      <c r="E48" s="269">
        <f t="shared" si="9"/>
        <v>1923.8384766666666</v>
      </c>
      <c r="F48" s="259">
        <f t="shared" si="14"/>
        <v>192.38384766666667</v>
      </c>
      <c r="G48" s="239">
        <f t="shared" si="10"/>
        <v>288.57577149999997</v>
      </c>
      <c r="H48" s="239">
        <f t="shared" si="11"/>
        <v>384.76769533333334</v>
      </c>
      <c r="I48" s="278">
        <v>0.4587673611111111</v>
      </c>
      <c r="J48" s="260">
        <f t="shared" si="12"/>
        <v>882.59430114438646</v>
      </c>
      <c r="K48" s="275">
        <v>0.67720209701034328</v>
      </c>
      <c r="L48" s="103">
        <f t="shared" si="13"/>
        <v>597.69471154435689</v>
      </c>
      <c r="M48" s="272">
        <v>164.92091458568231</v>
      </c>
      <c r="N48" s="292"/>
      <c r="O48" s="296">
        <f t="shared" si="1"/>
        <v>21486.349471807171</v>
      </c>
      <c r="P48" s="286">
        <f t="shared" si="2"/>
        <v>32229.524207710758</v>
      </c>
      <c r="Q48" s="286">
        <f t="shared" si="3"/>
        <v>42972.698943614341</v>
      </c>
      <c r="R48" s="297">
        <f t="shared" si="4"/>
        <v>98572.35847092091</v>
      </c>
      <c r="S48" s="290">
        <f t="shared" si="5"/>
        <v>6194.7598948666673</v>
      </c>
      <c r="T48" s="290">
        <f t="shared" si="6"/>
        <v>9292.1398422999991</v>
      </c>
      <c r="U48" s="290">
        <f t="shared" si="7"/>
        <v>12389.519789733335</v>
      </c>
      <c r="V48" s="291">
        <f t="shared" si="8"/>
        <v>28419.536496849247</v>
      </c>
    </row>
    <row r="49" spans="1:22" x14ac:dyDescent="0.25">
      <c r="A49" s="281" t="s">
        <v>306</v>
      </c>
      <c r="B49" s="253">
        <v>385.5</v>
      </c>
      <c r="C49" s="279">
        <v>1.491655</v>
      </c>
      <c r="D49" s="103">
        <f t="shared" si="0"/>
        <v>575.03300249999995</v>
      </c>
      <c r="E49" s="269">
        <f t="shared" si="9"/>
        <v>189.53300249999995</v>
      </c>
      <c r="F49" s="259">
        <f t="shared" si="14"/>
        <v>18.953300249999995</v>
      </c>
      <c r="G49" s="239">
        <f t="shared" si="10"/>
        <v>28.429950374999994</v>
      </c>
      <c r="H49" s="239">
        <f t="shared" si="11"/>
        <v>37.906600499999989</v>
      </c>
      <c r="I49" s="278">
        <v>0.1618712936525368</v>
      </c>
      <c r="J49" s="260">
        <f t="shared" si="12"/>
        <v>30.679952304524484</v>
      </c>
      <c r="K49" s="275">
        <v>0.53575578701228332</v>
      </c>
      <c r="L49" s="103">
        <f t="shared" si="13"/>
        <v>16.436961992409831</v>
      </c>
      <c r="M49" s="272">
        <v>156.02243358838533</v>
      </c>
      <c r="N49" s="292"/>
      <c r="O49" s="296">
        <f t="shared" si="1"/>
        <v>1584.3048838297746</v>
      </c>
      <c r="P49" s="286">
        <f t="shared" si="2"/>
        <v>2376.4573257446618</v>
      </c>
      <c r="Q49" s="286">
        <f t="shared" si="3"/>
        <v>3168.6097676595491</v>
      </c>
      <c r="R49" s="297">
        <f t="shared" si="4"/>
        <v>2564.5348108555768</v>
      </c>
      <c r="S49" s="290">
        <f t="shared" si="5"/>
        <v>610.29626804999987</v>
      </c>
      <c r="T49" s="290">
        <f t="shared" si="6"/>
        <v>915.44440207499986</v>
      </c>
      <c r="U49" s="290">
        <f t="shared" si="7"/>
        <v>1220.5925360999997</v>
      </c>
      <c r="V49" s="291">
        <f t="shared" si="8"/>
        <v>987.89446420568845</v>
      </c>
    </row>
    <row r="50" spans="1:22" x14ac:dyDescent="0.25">
      <c r="A50" s="281" t="s">
        <v>305</v>
      </c>
      <c r="B50" s="254">
        <v>292</v>
      </c>
      <c r="C50" s="279">
        <v>1</v>
      </c>
      <c r="D50" s="103">
        <f t="shared" si="0"/>
        <v>292</v>
      </c>
      <c r="E50" s="269">
        <f t="shared" si="9"/>
        <v>0</v>
      </c>
      <c r="F50" s="259">
        <f t="shared" si="14"/>
        <v>0</v>
      </c>
      <c r="G50" s="239">
        <f t="shared" si="10"/>
        <v>0</v>
      </c>
      <c r="H50" s="239">
        <f t="shared" si="11"/>
        <v>0</v>
      </c>
      <c r="I50" s="278">
        <v>3.2786885245901641E-2</v>
      </c>
      <c r="J50" s="260">
        <f t="shared" si="12"/>
        <v>0</v>
      </c>
      <c r="K50" s="275">
        <v>0.6003450182166955</v>
      </c>
      <c r="L50" s="103">
        <f t="shared" si="13"/>
        <v>0</v>
      </c>
      <c r="M50" s="272">
        <v>154.87916591693994</v>
      </c>
      <c r="N50" s="292"/>
      <c r="O50" s="296">
        <f t="shared" si="1"/>
        <v>0</v>
      </c>
      <c r="P50" s="286">
        <f t="shared" si="2"/>
        <v>0</v>
      </c>
      <c r="Q50" s="286">
        <f t="shared" si="3"/>
        <v>0</v>
      </c>
      <c r="R50" s="297">
        <f t="shared" si="4"/>
        <v>0</v>
      </c>
      <c r="S50" s="290">
        <f t="shared" si="5"/>
        <v>0</v>
      </c>
      <c r="T50" s="290">
        <f t="shared" si="6"/>
        <v>0</v>
      </c>
      <c r="U50" s="290">
        <f t="shared" si="7"/>
        <v>0</v>
      </c>
      <c r="V50" s="291">
        <f t="shared" si="8"/>
        <v>0</v>
      </c>
    </row>
    <row r="51" spans="1:22" x14ac:dyDescent="0.25">
      <c r="A51" s="282" t="s">
        <v>302</v>
      </c>
      <c r="B51" s="255">
        <v>264.25</v>
      </c>
      <c r="C51" s="280">
        <v>1.0778190000000001</v>
      </c>
      <c r="D51" s="249">
        <f t="shared" si="0"/>
        <v>284.81367075000003</v>
      </c>
      <c r="E51" s="270">
        <f t="shared" si="9"/>
        <v>20.563670750000028</v>
      </c>
      <c r="F51" s="261">
        <f t="shared" si="14"/>
        <v>2.0563670750000029</v>
      </c>
      <c r="G51" s="250">
        <f t="shared" si="10"/>
        <v>3.0845506125000042</v>
      </c>
      <c r="H51" s="250">
        <f t="shared" si="11"/>
        <v>4.1127341500000059</v>
      </c>
      <c r="I51" s="63">
        <v>0.1162127929069031</v>
      </c>
      <c r="J51" s="262">
        <f t="shared" si="12"/>
        <v>2.3897616102754942</v>
      </c>
      <c r="K51" s="276">
        <v>0.59334644808743164</v>
      </c>
      <c r="L51" s="249">
        <f t="shared" si="13"/>
        <v>1.4179565632326656</v>
      </c>
      <c r="M51" s="273">
        <v>188.68248341667515</v>
      </c>
      <c r="N51" s="23"/>
      <c r="O51" s="296">
        <f t="shared" si="1"/>
        <v>230.21868680330192</v>
      </c>
      <c r="P51" s="286">
        <f t="shared" si="2"/>
        <v>345.32803020495282</v>
      </c>
      <c r="Q51" s="286">
        <f t="shared" si="3"/>
        <v>460.43737360660384</v>
      </c>
      <c r="R51" s="297">
        <f t="shared" si="4"/>
        <v>267.54356572771314</v>
      </c>
      <c r="S51" s="290">
        <f t="shared" si="5"/>
        <v>66.215019815000105</v>
      </c>
      <c r="T51" s="290">
        <f t="shared" si="6"/>
        <v>99.32252972250015</v>
      </c>
      <c r="U51" s="290">
        <f t="shared" si="7"/>
        <v>132.43003963000021</v>
      </c>
      <c r="V51" s="291">
        <f t="shared" si="8"/>
        <v>76.950323850870916</v>
      </c>
    </row>
    <row r="52" spans="1:22" x14ac:dyDescent="0.25">
      <c r="A52" s="79" t="s">
        <v>742</v>
      </c>
      <c r="B52" s="32">
        <f>SUM(B6:B51)</f>
        <v>16322.166666666666</v>
      </c>
      <c r="C52" s="32"/>
      <c r="D52" s="32">
        <f>SUM(D6:D51)</f>
        <v>37238.156808249994</v>
      </c>
      <c r="E52" s="32">
        <f>SUM(E6:E51)</f>
        <v>20915.990141583337</v>
      </c>
      <c r="F52" s="32">
        <f>SUM(F6:F51)</f>
        <v>2091.5990141583334</v>
      </c>
      <c r="G52" s="32">
        <f t="shared" ref="G52:H52" si="15">SUM(G6:G51)</f>
        <v>3137.3985212375001</v>
      </c>
      <c r="H52" s="32">
        <f t="shared" si="15"/>
        <v>4183.1980283166668</v>
      </c>
      <c r="I52" s="57">
        <f>AVERAGE(I6:I51)</f>
        <v>0.23863889739000191</v>
      </c>
      <c r="J52" s="32">
        <f>SUM(J6:J51)</f>
        <v>5728.7030558305714</v>
      </c>
      <c r="K52" s="57">
        <f>AVERAGE(K6:K51)</f>
        <v>0.36527496961071254</v>
      </c>
      <c r="L52" s="32">
        <f>SUM(L6:L51)</f>
        <v>2636.8295066485521</v>
      </c>
      <c r="M52" s="22">
        <f>AVERAGE(M6:M51)</f>
        <v>131.06321864685395</v>
      </c>
      <c r="N52" s="298" t="s">
        <v>759</v>
      </c>
      <c r="O52" s="299">
        <f t="shared" ref="O52:Q52" si="16">SUM(O6:O51)</f>
        <v>144288.69347106625</v>
      </c>
      <c r="P52" s="300">
        <f t="shared" si="16"/>
        <v>216433.0402065994</v>
      </c>
      <c r="Q52" s="300">
        <f t="shared" si="16"/>
        <v>288577.38694213249</v>
      </c>
      <c r="R52" s="300">
        <f>SUM(R6:R51)</f>
        <v>398492.01385511702</v>
      </c>
      <c r="S52" s="301">
        <f>SUM(S5:S51)</f>
        <v>67349.588255898372</v>
      </c>
      <c r="T52" s="302">
        <f t="shared" ref="T52:V52" si="17">SUM(T5:T51)</f>
        <v>101024.43238384748</v>
      </c>
      <c r="U52" s="302">
        <f t="shared" si="17"/>
        <v>134699.27651179672</v>
      </c>
      <c r="V52" s="303">
        <f t="shared" si="17"/>
        <v>184464.23839774437</v>
      </c>
    </row>
    <row r="53" spans="1:22" x14ac:dyDescent="0.25">
      <c r="F53" s="240">
        <f>F52/B52</f>
        <v>0.12814469162539696</v>
      </c>
      <c r="G53" s="240">
        <f>G52/B52</f>
        <v>0.19221703743809546</v>
      </c>
      <c r="H53" s="240">
        <f>H52/B52</f>
        <v>0.25628938325079392</v>
      </c>
      <c r="I53" s="57"/>
      <c r="J53" s="240">
        <f>J52/B52</f>
        <v>0.35097687536359989</v>
      </c>
      <c r="N53" s="267" t="s">
        <v>758</v>
      </c>
      <c r="O53" s="304">
        <f t="shared" ref="O53:Q53" si="18">O52*12</f>
        <v>1731464.321652795</v>
      </c>
      <c r="P53" s="305">
        <f t="shared" si="18"/>
        <v>2597196.4824791928</v>
      </c>
      <c r="Q53" s="305">
        <f t="shared" si="18"/>
        <v>3462928.6433055899</v>
      </c>
      <c r="R53" s="305">
        <f>R52*12</f>
        <v>4781904.1662614048</v>
      </c>
      <c r="S53" s="306">
        <f>S52*12</f>
        <v>808195.05907078041</v>
      </c>
      <c r="T53" s="307">
        <f t="shared" ref="T53:V53" si="19">T52*12</f>
        <v>1212293.1886061698</v>
      </c>
      <c r="U53" s="307">
        <f t="shared" si="19"/>
        <v>1616391.3181415605</v>
      </c>
      <c r="V53" s="308">
        <f t="shared" si="19"/>
        <v>2213570.8607729324</v>
      </c>
    </row>
    <row r="54" spans="1:22" x14ac:dyDescent="0.25">
      <c r="F54" s="357" t="s">
        <v>750</v>
      </c>
      <c r="G54" s="357"/>
      <c r="H54" s="357"/>
      <c r="I54" s="357"/>
      <c r="J54" s="357"/>
    </row>
    <row r="55" spans="1:22" ht="17.25" thickBot="1" x14ac:dyDescent="0.3"/>
    <row r="56" spans="1:22" x14ac:dyDescent="0.25">
      <c r="O56" s="309"/>
      <c r="P56" s="310" t="s">
        <v>743</v>
      </c>
      <c r="Q56" s="311" t="s">
        <v>744</v>
      </c>
    </row>
    <row r="57" spans="1:22" ht="17.25" thickBot="1" x14ac:dyDescent="0.3">
      <c r="O57" s="312" t="s">
        <v>361</v>
      </c>
      <c r="P57" s="313">
        <f>O53+S53</f>
        <v>2539659.3807235751</v>
      </c>
      <c r="Q57" s="314">
        <f>R53+V53</f>
        <v>6995475.0270343367</v>
      </c>
    </row>
    <row r="58" spans="1:22" ht="45" customHeight="1" x14ac:dyDescent="0.25">
      <c r="A58" s="263" t="s">
        <v>760</v>
      </c>
      <c r="B58" s="365" t="s">
        <v>763</v>
      </c>
      <c r="C58" s="365"/>
      <c r="D58" s="365"/>
      <c r="E58" s="365"/>
      <c r="F58" s="365"/>
      <c r="G58" s="365"/>
      <c r="H58" s="365"/>
      <c r="I58" s="365"/>
      <c r="J58" s="145"/>
      <c r="K58" s="265"/>
    </row>
    <row r="59" spans="1:22" ht="31.5" customHeight="1" x14ac:dyDescent="0.25">
      <c r="A59" s="248" t="s">
        <v>757</v>
      </c>
      <c r="B59" s="366" t="s">
        <v>762</v>
      </c>
      <c r="C59" s="366"/>
      <c r="D59" s="366"/>
      <c r="E59" s="366"/>
      <c r="F59" s="366"/>
      <c r="G59" s="366"/>
      <c r="H59" s="366"/>
      <c r="I59" s="366"/>
      <c r="J59" s="49"/>
      <c r="K59" s="266"/>
    </row>
    <row r="60" spans="1:22" ht="33" x14ac:dyDescent="0.25">
      <c r="A60" s="315" t="s">
        <v>932</v>
      </c>
      <c r="B60" s="356" t="s">
        <v>933</v>
      </c>
      <c r="C60" s="356"/>
      <c r="D60" s="356"/>
      <c r="E60" s="356"/>
      <c r="F60" s="356"/>
      <c r="G60" s="356"/>
      <c r="H60" s="356"/>
      <c r="I60" s="356"/>
      <c r="J60" s="143">
        <f>((12*805)*0.04)/12</f>
        <v>32.200000000000003</v>
      </c>
      <c r="K60" s="268" t="s">
        <v>761</v>
      </c>
    </row>
    <row r="61" spans="1:22" x14ac:dyDescent="0.25">
      <c r="B61" s="2" t="s">
        <v>745</v>
      </c>
    </row>
  </sheetData>
  <mergeCells count="7">
    <mergeCell ref="B60:I60"/>
    <mergeCell ref="F54:J54"/>
    <mergeCell ref="F4:J4"/>
    <mergeCell ref="O4:R4"/>
    <mergeCell ref="S4:V4"/>
    <mergeCell ref="B58:I58"/>
    <mergeCell ref="B59:I5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A15" sqref="A15"/>
    </sheetView>
  </sheetViews>
  <sheetFormatPr defaultRowHeight="16.5" x14ac:dyDescent="0.25"/>
  <cols>
    <col min="1" max="1" width="23.5703125" style="2" customWidth="1"/>
    <col min="2" max="2" width="25" style="2" customWidth="1"/>
    <col min="3" max="7" width="23.5703125" style="2" customWidth="1"/>
    <col min="8" max="16384" width="9.140625" style="2"/>
  </cols>
  <sheetData>
    <row r="1" spans="1:5" x14ac:dyDescent="0.25">
      <c r="A1" s="75" t="s">
        <v>919</v>
      </c>
    </row>
    <row r="3" spans="1:5" x14ac:dyDescent="0.25">
      <c r="A3" s="6" t="s">
        <v>202</v>
      </c>
    </row>
    <row r="5" spans="1:5" x14ac:dyDescent="0.25">
      <c r="A5" s="3"/>
      <c r="B5" s="3" t="s">
        <v>506</v>
      </c>
      <c r="C5" s="3" t="s">
        <v>504</v>
      </c>
      <c r="D5" s="3" t="s">
        <v>505</v>
      </c>
    </row>
    <row r="6" spans="1:5" x14ac:dyDescent="0.25">
      <c r="A6" s="4" t="s">
        <v>460</v>
      </c>
      <c r="B6" s="116">
        <v>63.453650533333331</v>
      </c>
      <c r="C6" s="116">
        <v>30.046486183333336</v>
      </c>
      <c r="D6" s="116">
        <v>33.407164350000002</v>
      </c>
      <c r="E6" s="10"/>
    </row>
    <row r="7" spans="1:5" x14ac:dyDescent="0.25">
      <c r="A7" s="4" t="s">
        <v>463</v>
      </c>
      <c r="B7" s="116">
        <v>54.692556625000009</v>
      </c>
      <c r="C7" s="116">
        <v>30.517799358333335</v>
      </c>
      <c r="D7" s="116">
        <v>24.174757266666667</v>
      </c>
    </row>
    <row r="8" spans="1:5" x14ac:dyDescent="0.25">
      <c r="A8" s="4" t="s">
        <v>468</v>
      </c>
      <c r="B8" s="116">
        <v>42.519768149999997</v>
      </c>
      <c r="C8" s="116">
        <v>8.6365749999999988E-3</v>
      </c>
      <c r="D8" s="116">
        <v>42.511131574999993</v>
      </c>
    </row>
    <row r="9" spans="1:5" x14ac:dyDescent="0.25">
      <c r="A9" s="4" t="s">
        <v>465</v>
      </c>
      <c r="B9" s="116">
        <v>24.959321250000002</v>
      </c>
      <c r="C9" s="116">
        <v>16.394700149999998</v>
      </c>
      <c r="D9" s="116">
        <v>8.5646210999999983</v>
      </c>
    </row>
    <row r="10" spans="1:5" x14ac:dyDescent="0.25">
      <c r="A10" s="4" t="s">
        <v>473</v>
      </c>
      <c r="B10" s="116">
        <v>8.4023821833333336</v>
      </c>
      <c r="C10" s="116">
        <v>9.1921284333333304</v>
      </c>
      <c r="D10" s="116">
        <v>-0.78974625000000009</v>
      </c>
    </row>
    <row r="11" spans="1:5" x14ac:dyDescent="0.25">
      <c r="A11" s="4" t="s">
        <v>474</v>
      </c>
      <c r="B11" s="116">
        <v>32.750478241666677</v>
      </c>
      <c r="C11" s="116">
        <v>18.283715925000003</v>
      </c>
      <c r="D11" s="116">
        <v>14.466762316666665</v>
      </c>
    </row>
    <row r="12" spans="1:5" x14ac:dyDescent="0.25">
      <c r="A12" s="106" t="s">
        <v>472</v>
      </c>
      <c r="B12" s="93">
        <v>36.207096149999998</v>
      </c>
      <c r="C12" s="93">
        <v>25.329918383333339</v>
      </c>
      <c r="D12" s="93">
        <v>10.877177766666666</v>
      </c>
    </row>
    <row r="15" spans="1:5" x14ac:dyDescent="0.25">
      <c r="A15" s="75" t="s">
        <v>935</v>
      </c>
    </row>
    <row r="16" spans="1:5" x14ac:dyDescent="0.25">
      <c r="A16" s="75"/>
    </row>
    <row r="17" spans="1:12" x14ac:dyDescent="0.25">
      <c r="A17" s="6" t="s">
        <v>202</v>
      </c>
    </row>
    <row r="18" spans="1:12" x14ac:dyDescent="0.25">
      <c r="A18" s="75"/>
    </row>
    <row r="19" spans="1:12" ht="49.5" x14ac:dyDescent="0.25">
      <c r="A19" s="126"/>
      <c r="B19" s="73" t="s">
        <v>507</v>
      </c>
      <c r="C19" s="73" t="s">
        <v>508</v>
      </c>
      <c r="D19" s="113" t="s">
        <v>501</v>
      </c>
    </row>
    <row r="20" spans="1:12" x14ac:dyDescent="0.3">
      <c r="A20" s="119" t="s">
        <v>465</v>
      </c>
      <c r="B20" s="122">
        <v>2512</v>
      </c>
      <c r="C20" s="124">
        <v>8.5646210999999983</v>
      </c>
      <c r="D20" s="118">
        <f>IF(B20/(C20/100)&gt;0,B20/(C20/100),0)</f>
        <v>29329.960668079064</v>
      </c>
      <c r="F20" s="122"/>
      <c r="G20" s="122"/>
      <c r="H20" s="123"/>
      <c r="I20" s="117"/>
      <c r="J20" s="117"/>
      <c r="L20" s="124"/>
    </row>
    <row r="21" spans="1:12" x14ac:dyDescent="0.3">
      <c r="A21" s="119" t="s">
        <v>460</v>
      </c>
      <c r="B21" s="118">
        <v>4171</v>
      </c>
      <c r="C21" s="108">
        <v>33.407164350000002</v>
      </c>
      <c r="D21" s="118">
        <f t="shared" ref="D21:D26" si="0">IF(B21/(C21/100)&gt;0,B21/(C21/100),0)</f>
        <v>12485.345826725337</v>
      </c>
      <c r="F21" s="118"/>
      <c r="G21" s="118"/>
      <c r="H21" s="74"/>
      <c r="I21" s="58"/>
      <c r="J21" s="58"/>
      <c r="L21" s="108"/>
    </row>
    <row r="22" spans="1:12" x14ac:dyDescent="0.3">
      <c r="A22" s="120" t="s">
        <v>463</v>
      </c>
      <c r="B22" s="118">
        <v>2214</v>
      </c>
      <c r="C22" s="108">
        <v>24.174757266666667</v>
      </c>
      <c r="D22" s="118">
        <f t="shared" si="0"/>
        <v>9158.3132586517058</v>
      </c>
      <c r="F22" s="118"/>
      <c r="G22" s="118"/>
      <c r="H22" s="74"/>
      <c r="I22" s="58"/>
      <c r="J22" s="58"/>
      <c r="L22" s="108"/>
    </row>
    <row r="23" spans="1:12" x14ac:dyDescent="0.3">
      <c r="A23" s="119" t="s">
        <v>468</v>
      </c>
      <c r="B23" s="118">
        <v>3506</v>
      </c>
      <c r="C23" s="108">
        <v>42.511131574999993</v>
      </c>
      <c r="D23" s="118">
        <f t="shared" si="0"/>
        <v>8247.2516494051961</v>
      </c>
      <c r="F23" s="118"/>
      <c r="G23" s="118"/>
      <c r="H23" s="74"/>
      <c r="I23" s="58"/>
      <c r="J23" s="58"/>
      <c r="L23" s="108"/>
    </row>
    <row r="24" spans="1:12" x14ac:dyDescent="0.3">
      <c r="A24" s="119" t="s">
        <v>474</v>
      </c>
      <c r="B24" s="118">
        <v>1010</v>
      </c>
      <c r="C24" s="108">
        <v>14.466762316666665</v>
      </c>
      <c r="D24" s="118">
        <f t="shared" si="0"/>
        <v>6981.5206601992304</v>
      </c>
      <c r="F24" s="118"/>
      <c r="G24" s="118"/>
      <c r="H24" s="74"/>
      <c r="I24" s="58"/>
      <c r="J24" s="58"/>
      <c r="L24" s="108"/>
    </row>
    <row r="25" spans="1:12" x14ac:dyDescent="0.3">
      <c r="A25" s="120" t="s">
        <v>472</v>
      </c>
      <c r="B25" s="118">
        <v>584</v>
      </c>
      <c r="C25" s="108">
        <v>10.877177766666666</v>
      </c>
      <c r="D25" s="118">
        <f t="shared" si="0"/>
        <v>5369.0397686583738</v>
      </c>
      <c r="F25" s="118"/>
      <c r="G25" s="118"/>
      <c r="H25" s="74"/>
      <c r="I25" s="58"/>
      <c r="J25" s="58"/>
      <c r="L25" s="108"/>
    </row>
    <row r="26" spans="1:12" x14ac:dyDescent="0.3">
      <c r="A26" s="127" t="s">
        <v>473</v>
      </c>
      <c r="B26" s="128">
        <v>137</v>
      </c>
      <c r="C26" s="109">
        <v>-0.78974625000000009</v>
      </c>
      <c r="D26" s="128">
        <f t="shared" si="0"/>
        <v>0</v>
      </c>
      <c r="F26" s="118"/>
      <c r="G26" s="118"/>
      <c r="H26" s="74"/>
      <c r="I26" s="58"/>
      <c r="J26" s="58"/>
      <c r="L26" s="108"/>
    </row>
    <row r="27" spans="1:12" x14ac:dyDescent="0.25">
      <c r="A27" s="75"/>
    </row>
    <row r="29" spans="1:12" x14ac:dyDescent="0.25">
      <c r="A29" s="52" t="s">
        <v>454</v>
      </c>
    </row>
    <row r="31" spans="1:12" x14ac:dyDescent="0.25">
      <c r="A31" s="6" t="s">
        <v>202</v>
      </c>
    </row>
    <row r="33" spans="1:7" ht="32.25" customHeight="1" x14ac:dyDescent="0.25">
      <c r="A33" s="343" t="s">
        <v>455</v>
      </c>
      <c r="B33" s="369" t="s">
        <v>456</v>
      </c>
      <c r="C33" s="369" t="s">
        <v>457</v>
      </c>
      <c r="D33" s="377" t="s">
        <v>475</v>
      </c>
      <c r="E33" s="369" t="s">
        <v>458</v>
      </c>
      <c r="F33" s="369" t="s">
        <v>459</v>
      </c>
      <c r="G33" s="369"/>
    </row>
    <row r="34" spans="1:7" x14ac:dyDescent="0.25">
      <c r="A34" s="383"/>
      <c r="B34" s="368"/>
      <c r="C34" s="368"/>
      <c r="D34" s="378"/>
      <c r="E34" s="368"/>
      <c r="F34" s="384"/>
      <c r="G34" s="384"/>
    </row>
    <row r="35" spans="1:7" x14ac:dyDescent="0.25">
      <c r="A35" s="349"/>
      <c r="B35" s="384"/>
      <c r="C35" s="384"/>
      <c r="D35" s="379"/>
      <c r="E35" s="384"/>
      <c r="F35" s="110">
        <v>2013</v>
      </c>
      <c r="G35" s="110">
        <v>2014</v>
      </c>
    </row>
    <row r="36" spans="1:7" x14ac:dyDescent="0.25">
      <c r="A36" s="371" t="s">
        <v>460</v>
      </c>
      <c r="B36" s="369" t="s">
        <v>487</v>
      </c>
      <c r="C36" s="373" t="s">
        <v>461</v>
      </c>
      <c r="D36" s="373" t="s">
        <v>462</v>
      </c>
      <c r="E36" s="375">
        <v>4171</v>
      </c>
      <c r="F36" s="368" t="s">
        <v>476</v>
      </c>
      <c r="G36" s="369" t="s">
        <v>477</v>
      </c>
    </row>
    <row r="37" spans="1:7" x14ac:dyDescent="0.25">
      <c r="A37" s="380"/>
      <c r="B37" s="370"/>
      <c r="C37" s="381"/>
      <c r="D37" s="381"/>
      <c r="E37" s="382"/>
      <c r="F37" s="348"/>
      <c r="G37" s="367"/>
    </row>
    <row r="38" spans="1:7" x14ac:dyDescent="0.25">
      <c r="A38" s="380" t="s">
        <v>463</v>
      </c>
      <c r="B38" s="348" t="s">
        <v>488</v>
      </c>
      <c r="C38" s="381" t="s">
        <v>461</v>
      </c>
      <c r="D38" s="381" t="s">
        <v>464</v>
      </c>
      <c r="E38" s="382">
        <v>2214</v>
      </c>
      <c r="F38" s="348" t="s">
        <v>489</v>
      </c>
      <c r="G38" s="348" t="s">
        <v>490</v>
      </c>
    </row>
    <row r="39" spans="1:7" x14ac:dyDescent="0.25">
      <c r="A39" s="380"/>
      <c r="B39" s="370"/>
      <c r="C39" s="381"/>
      <c r="D39" s="381"/>
      <c r="E39" s="382"/>
      <c r="F39" s="367"/>
      <c r="G39" s="367"/>
    </row>
    <row r="40" spans="1:7" x14ac:dyDescent="0.25">
      <c r="A40" s="380" t="s">
        <v>465</v>
      </c>
      <c r="B40" s="367" t="s">
        <v>486</v>
      </c>
      <c r="C40" s="381" t="s">
        <v>466</v>
      </c>
      <c r="D40" s="367" t="s">
        <v>478</v>
      </c>
      <c r="E40" s="348" t="s">
        <v>467</v>
      </c>
      <c r="F40" s="348" t="s">
        <v>491</v>
      </c>
      <c r="G40" s="348" t="s">
        <v>492</v>
      </c>
    </row>
    <row r="41" spans="1:7" x14ac:dyDescent="0.25">
      <c r="A41" s="380"/>
      <c r="B41" s="370"/>
      <c r="C41" s="381"/>
      <c r="D41" s="370"/>
      <c r="E41" s="348"/>
      <c r="F41" s="367"/>
      <c r="G41" s="367"/>
    </row>
    <row r="42" spans="1:7" x14ac:dyDescent="0.25">
      <c r="A42" s="380" t="s">
        <v>468</v>
      </c>
      <c r="B42" s="367" t="s">
        <v>485</v>
      </c>
      <c r="C42" s="381" t="s">
        <v>469</v>
      </c>
      <c r="D42" s="370" t="s">
        <v>470</v>
      </c>
      <c r="E42" s="348" t="s">
        <v>471</v>
      </c>
      <c r="F42" s="348" t="s">
        <v>493</v>
      </c>
      <c r="G42" s="348" t="s">
        <v>494</v>
      </c>
    </row>
    <row r="43" spans="1:7" x14ac:dyDescent="0.25">
      <c r="A43" s="380"/>
      <c r="B43" s="370"/>
      <c r="C43" s="381"/>
      <c r="D43" s="370"/>
      <c r="E43" s="348"/>
      <c r="F43" s="367"/>
      <c r="G43" s="367"/>
    </row>
    <row r="44" spans="1:7" x14ac:dyDescent="0.25">
      <c r="A44" s="380" t="s">
        <v>472</v>
      </c>
      <c r="B44" s="348" t="s">
        <v>484</v>
      </c>
      <c r="C44" s="381" t="s">
        <v>466</v>
      </c>
      <c r="D44" s="348" t="s">
        <v>479</v>
      </c>
      <c r="E44" s="348">
        <v>584</v>
      </c>
      <c r="F44" s="348" t="s">
        <v>495</v>
      </c>
      <c r="G44" s="348" t="s">
        <v>496</v>
      </c>
    </row>
    <row r="45" spans="1:7" x14ac:dyDescent="0.25">
      <c r="A45" s="380"/>
      <c r="B45" s="370"/>
      <c r="C45" s="381"/>
      <c r="D45" s="370"/>
      <c r="E45" s="348"/>
      <c r="F45" s="367"/>
      <c r="G45" s="367"/>
    </row>
    <row r="46" spans="1:7" x14ac:dyDescent="0.25">
      <c r="A46" s="380" t="s">
        <v>473</v>
      </c>
      <c r="B46" s="348" t="s">
        <v>483</v>
      </c>
      <c r="C46" s="381" t="s">
        <v>466</v>
      </c>
      <c r="D46" s="348" t="s">
        <v>480</v>
      </c>
      <c r="E46" s="348">
        <v>137</v>
      </c>
      <c r="F46" s="348" t="s">
        <v>497</v>
      </c>
      <c r="G46" s="348" t="s">
        <v>498</v>
      </c>
    </row>
    <row r="47" spans="1:7" x14ac:dyDescent="0.25">
      <c r="A47" s="380"/>
      <c r="B47" s="370"/>
      <c r="C47" s="381"/>
      <c r="D47" s="370"/>
      <c r="E47" s="348"/>
      <c r="F47" s="367"/>
      <c r="G47" s="367"/>
    </row>
    <row r="48" spans="1:7" x14ac:dyDescent="0.25">
      <c r="A48" s="371" t="s">
        <v>474</v>
      </c>
      <c r="B48" s="368" t="s">
        <v>482</v>
      </c>
      <c r="C48" s="373" t="s">
        <v>466</v>
      </c>
      <c r="D48" s="368" t="s">
        <v>481</v>
      </c>
      <c r="E48" s="375">
        <v>1010</v>
      </c>
      <c r="F48" s="368" t="s">
        <v>499</v>
      </c>
      <c r="G48" s="368" t="s">
        <v>500</v>
      </c>
    </row>
    <row r="49" spans="1:7" x14ac:dyDescent="0.25">
      <c r="A49" s="372"/>
      <c r="B49" s="340"/>
      <c r="C49" s="374"/>
      <c r="D49" s="340"/>
      <c r="E49" s="376"/>
      <c r="F49" s="349"/>
      <c r="G49" s="349"/>
    </row>
    <row r="52" spans="1:7" x14ac:dyDescent="0.25">
      <c r="A52" s="52" t="s">
        <v>786</v>
      </c>
    </row>
    <row r="54" spans="1:7" x14ac:dyDescent="0.25">
      <c r="A54" s="6" t="s">
        <v>202</v>
      </c>
    </row>
    <row r="55" spans="1:7" x14ac:dyDescent="0.25">
      <c r="A55" s="115"/>
      <c r="B55" s="115"/>
      <c r="C55" s="115"/>
      <c r="D55" s="114"/>
    </row>
    <row r="56" spans="1:7" ht="49.5" x14ac:dyDescent="0.25">
      <c r="A56" s="73" t="s">
        <v>455</v>
      </c>
      <c r="B56" s="113" t="s">
        <v>502</v>
      </c>
      <c r="C56" s="113" t="s">
        <v>503</v>
      </c>
    </row>
    <row r="57" spans="1:7" x14ac:dyDescent="0.25">
      <c r="A57" s="111" t="s">
        <v>465</v>
      </c>
      <c r="B57" s="112">
        <v>29330</v>
      </c>
      <c r="C57" s="111">
        <v>19</v>
      </c>
    </row>
    <row r="58" spans="1:7" x14ac:dyDescent="0.25">
      <c r="A58" s="111" t="s">
        <v>460</v>
      </c>
      <c r="B58" s="112">
        <v>12485</v>
      </c>
      <c r="C58" s="111">
        <v>8</v>
      </c>
    </row>
    <row r="59" spans="1:7" x14ac:dyDescent="0.25">
      <c r="A59" s="111" t="s">
        <v>463</v>
      </c>
      <c r="B59" s="112">
        <v>9158</v>
      </c>
      <c r="C59" s="111">
        <v>6</v>
      </c>
    </row>
    <row r="60" spans="1:7" x14ac:dyDescent="0.25">
      <c r="A60" s="111" t="s">
        <v>468</v>
      </c>
      <c r="B60" s="112">
        <v>8247</v>
      </c>
      <c r="C60" s="111">
        <v>5</v>
      </c>
    </row>
    <row r="61" spans="1:7" x14ac:dyDescent="0.25">
      <c r="A61" s="111" t="s">
        <v>474</v>
      </c>
      <c r="B61" s="112">
        <v>6982</v>
      </c>
      <c r="C61" s="111">
        <v>4</v>
      </c>
    </row>
    <row r="62" spans="1:7" x14ac:dyDescent="0.25">
      <c r="A62" s="111" t="s">
        <v>472</v>
      </c>
      <c r="B62" s="112">
        <v>5369</v>
      </c>
      <c r="C62" s="111">
        <v>3</v>
      </c>
    </row>
    <row r="63" spans="1:7" x14ac:dyDescent="0.25">
      <c r="A63" s="43" t="s">
        <v>473</v>
      </c>
      <c r="B63" s="43" t="s">
        <v>168</v>
      </c>
      <c r="C63" s="43" t="s">
        <v>168</v>
      </c>
    </row>
    <row r="66" spans="1:2" x14ac:dyDescent="0.25">
      <c r="A66" s="6" t="s">
        <v>551</v>
      </c>
    </row>
    <row r="67" spans="1:2" x14ac:dyDescent="0.25">
      <c r="A67" s="11" t="s">
        <v>550</v>
      </c>
    </row>
    <row r="69" spans="1:2" x14ac:dyDescent="0.25">
      <c r="A69" s="8" t="s">
        <v>509</v>
      </c>
      <c r="B69" s="8"/>
    </row>
    <row r="70" spans="1:2" x14ac:dyDescent="0.25">
      <c r="A70" s="2" t="s">
        <v>510</v>
      </c>
      <c r="B70" s="22">
        <v>428.64</v>
      </c>
    </row>
    <row r="71" spans="1:2" x14ac:dyDescent="0.25">
      <c r="A71" s="2" t="s">
        <v>511</v>
      </c>
      <c r="B71" s="22">
        <v>1149.1199999999999</v>
      </c>
    </row>
    <row r="72" spans="1:2" x14ac:dyDescent="0.25">
      <c r="A72" s="107" t="s">
        <v>250</v>
      </c>
      <c r="B72" s="23">
        <v>1577.7599999999998</v>
      </c>
    </row>
  </sheetData>
  <mergeCells count="55">
    <mergeCell ref="A33:A35"/>
    <mergeCell ref="B33:B35"/>
    <mergeCell ref="C33:C35"/>
    <mergeCell ref="E33:E35"/>
    <mergeCell ref="F33:G34"/>
    <mergeCell ref="C36:C37"/>
    <mergeCell ref="D36:D37"/>
    <mergeCell ref="E36:E37"/>
    <mergeCell ref="F36:F37"/>
    <mergeCell ref="A38:A39"/>
    <mergeCell ref="C38:C39"/>
    <mergeCell ref="D38:D39"/>
    <mergeCell ref="E38:E39"/>
    <mergeCell ref="B38:B39"/>
    <mergeCell ref="G36:G37"/>
    <mergeCell ref="F38:F39"/>
    <mergeCell ref="G38:G39"/>
    <mergeCell ref="D40:D41"/>
    <mergeCell ref="D44:D45"/>
    <mergeCell ref="E44:E45"/>
    <mergeCell ref="E40:E41"/>
    <mergeCell ref="D42:D43"/>
    <mergeCell ref="E42:E43"/>
    <mergeCell ref="B40:B41"/>
    <mergeCell ref="A48:A49"/>
    <mergeCell ref="C48:C49"/>
    <mergeCell ref="E48:E49"/>
    <mergeCell ref="D33:D35"/>
    <mergeCell ref="D46:D47"/>
    <mergeCell ref="A44:A45"/>
    <mergeCell ref="C44:C45"/>
    <mergeCell ref="A46:A47"/>
    <mergeCell ref="C46:C47"/>
    <mergeCell ref="E46:E47"/>
    <mergeCell ref="A40:A41"/>
    <mergeCell ref="C40:C41"/>
    <mergeCell ref="A42:A43"/>
    <mergeCell ref="C42:C43"/>
    <mergeCell ref="A36:A37"/>
    <mergeCell ref="F46:F47"/>
    <mergeCell ref="G46:G47"/>
    <mergeCell ref="F48:F49"/>
    <mergeCell ref="G48:G49"/>
    <mergeCell ref="B36:B37"/>
    <mergeCell ref="F40:F41"/>
    <mergeCell ref="G40:G41"/>
    <mergeCell ref="F42:F43"/>
    <mergeCell ref="G42:G43"/>
    <mergeCell ref="F44:F45"/>
    <mergeCell ref="G44:G45"/>
    <mergeCell ref="D48:D49"/>
    <mergeCell ref="B48:B49"/>
    <mergeCell ref="B46:B47"/>
    <mergeCell ref="B44:B45"/>
    <mergeCell ref="B42:B43"/>
  </mergeCells>
  <hyperlinks>
    <hyperlink ref="D33" location="_ftn1" display="_ftn1"/>
    <hyperlink ref="A67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defaultRowHeight="16.5" x14ac:dyDescent="0.25"/>
  <cols>
    <col min="1" max="6" width="31.5703125" style="2" customWidth="1"/>
    <col min="7" max="16384" width="9.140625" style="2"/>
  </cols>
  <sheetData>
    <row r="1" spans="1:6" x14ac:dyDescent="0.25">
      <c r="A1" s="75" t="s">
        <v>514</v>
      </c>
    </row>
    <row r="2" spans="1:6" x14ac:dyDescent="0.25">
      <c r="A2" s="70"/>
    </row>
    <row r="3" spans="1:6" x14ac:dyDescent="0.25">
      <c r="A3" s="6" t="s">
        <v>530</v>
      </c>
    </row>
    <row r="4" spans="1:6" x14ac:dyDescent="0.25">
      <c r="A4" s="11" t="s">
        <v>293</v>
      </c>
    </row>
    <row r="5" spans="1:6" x14ac:dyDescent="0.25">
      <c r="A5" s="11"/>
    </row>
    <row r="6" spans="1:6" x14ac:dyDescent="0.25">
      <c r="A6" s="152" t="s">
        <v>524</v>
      </c>
      <c r="B6" s="3">
        <v>2012</v>
      </c>
      <c r="C6" s="3">
        <v>2013</v>
      </c>
      <c r="D6" s="3">
        <v>2014</v>
      </c>
      <c r="E6" s="3">
        <v>2015</v>
      </c>
      <c r="F6" s="3" t="s">
        <v>38</v>
      </c>
    </row>
    <row r="7" spans="1:6" x14ac:dyDescent="0.25">
      <c r="A7" s="2" t="s">
        <v>526</v>
      </c>
      <c r="B7" s="10">
        <v>0.65856126012521077</v>
      </c>
      <c r="C7" s="10">
        <v>0.2234386286342106</v>
      </c>
      <c r="D7" s="10">
        <v>2.3743094861474576</v>
      </c>
      <c r="E7" s="10">
        <v>5.6786426305692483</v>
      </c>
      <c r="F7" s="10">
        <v>42.301538476075521</v>
      </c>
    </row>
    <row r="8" spans="1:6" x14ac:dyDescent="0.25">
      <c r="A8" s="2" t="s">
        <v>527</v>
      </c>
      <c r="B8" s="10">
        <v>45.039321300878363</v>
      </c>
      <c r="C8" s="10">
        <v>49.229076549156453</v>
      </c>
      <c r="D8" s="10">
        <v>55.798343467093403</v>
      </c>
      <c r="E8" s="10">
        <v>53.075088462885965</v>
      </c>
      <c r="F8" s="10">
        <v>22.243656919412345</v>
      </c>
    </row>
    <row r="9" spans="1:6" x14ac:dyDescent="0.25">
      <c r="A9" s="2" t="s">
        <v>520</v>
      </c>
      <c r="B9" s="10">
        <v>27.875051663050037</v>
      </c>
      <c r="C9" s="10">
        <v>33.283438998967306</v>
      </c>
      <c r="D9" s="10">
        <v>28.482405195732159</v>
      </c>
      <c r="E9" s="10">
        <v>22.417041117823363</v>
      </c>
      <c r="F9" s="10">
        <v>18.358145979109306</v>
      </c>
    </row>
    <row r="10" spans="1:6" x14ac:dyDescent="0.25">
      <c r="A10" s="2" t="s">
        <v>528</v>
      </c>
      <c r="B10" s="10">
        <v>5.6198702625672539</v>
      </c>
      <c r="C10" s="10">
        <v>4.4773491836220902</v>
      </c>
      <c r="D10" s="10">
        <v>7.9859986950344144</v>
      </c>
      <c r="E10" s="10">
        <v>11.590648098260704</v>
      </c>
      <c r="F10" s="10">
        <v>11.718537403277464</v>
      </c>
    </row>
    <row r="11" spans="1:6" x14ac:dyDescent="0.25">
      <c r="A11" s="2" t="s">
        <v>522</v>
      </c>
      <c r="B11" s="10">
        <v>20.807195513379131</v>
      </c>
      <c r="C11" s="10">
        <v>12.786696639619946</v>
      </c>
      <c r="D11" s="10">
        <v>5.3589431559925655</v>
      </c>
      <c r="E11" s="10">
        <v>7.2385795643683606</v>
      </c>
      <c r="F11" s="10">
        <v>5.3781212221253467</v>
      </c>
    </row>
    <row r="12" spans="1:6" x14ac:dyDescent="0.25">
      <c r="A12" s="143" t="s">
        <v>161</v>
      </c>
      <c r="B12" s="64">
        <v>100</v>
      </c>
      <c r="C12" s="64">
        <v>100.00000000000001</v>
      </c>
      <c r="D12" s="64">
        <v>100</v>
      </c>
      <c r="E12" s="64">
        <v>99.99999987390764</v>
      </c>
      <c r="F12" s="64">
        <v>99.999999999999986</v>
      </c>
    </row>
    <row r="15" spans="1:6" x14ac:dyDescent="0.25">
      <c r="A15" s="75" t="s">
        <v>515</v>
      </c>
    </row>
    <row r="17" spans="1:3" x14ac:dyDescent="0.25">
      <c r="A17" s="6" t="s">
        <v>533</v>
      </c>
    </row>
    <row r="18" spans="1:3" x14ac:dyDescent="0.25">
      <c r="A18" s="11" t="s">
        <v>534</v>
      </c>
    </row>
    <row r="20" spans="1:3" x14ac:dyDescent="0.25">
      <c r="A20" s="3" t="s">
        <v>267</v>
      </c>
      <c r="B20" s="3" t="s">
        <v>531</v>
      </c>
      <c r="C20" s="3" t="s">
        <v>532</v>
      </c>
    </row>
    <row r="21" spans="1:3" x14ac:dyDescent="0.25">
      <c r="A21" s="155" t="s">
        <v>102</v>
      </c>
      <c r="B21" s="2">
        <v>50.1</v>
      </c>
    </row>
    <row r="22" spans="1:3" x14ac:dyDescent="0.25">
      <c r="A22" s="155" t="s">
        <v>110</v>
      </c>
      <c r="B22" s="2">
        <v>45.4</v>
      </c>
      <c r="C22" s="2">
        <v>50.4</v>
      </c>
    </row>
    <row r="23" spans="1:3" x14ac:dyDescent="0.25">
      <c r="A23" s="155" t="s">
        <v>35</v>
      </c>
      <c r="B23" s="2">
        <v>35.799999999999997</v>
      </c>
      <c r="C23" s="2">
        <v>26.5</v>
      </c>
    </row>
    <row r="24" spans="1:3" x14ac:dyDescent="0.25">
      <c r="A24" s="2" t="s">
        <v>88</v>
      </c>
      <c r="B24" s="2">
        <v>34.200000000000003</v>
      </c>
    </row>
    <row r="25" spans="1:3" x14ac:dyDescent="0.25">
      <c r="A25" s="155" t="s">
        <v>105</v>
      </c>
      <c r="B25" s="2">
        <v>33.9</v>
      </c>
      <c r="C25" s="2">
        <v>29.6</v>
      </c>
    </row>
    <row r="26" spans="1:3" x14ac:dyDescent="0.25">
      <c r="A26" s="2" t="s">
        <v>96</v>
      </c>
      <c r="B26" s="2">
        <v>24</v>
      </c>
    </row>
    <row r="27" spans="1:3" x14ac:dyDescent="0.25">
      <c r="A27" s="2" t="s">
        <v>95</v>
      </c>
      <c r="B27" s="2">
        <v>23.6</v>
      </c>
    </row>
    <row r="28" spans="1:3" x14ac:dyDescent="0.25">
      <c r="A28" s="156" t="s">
        <v>106</v>
      </c>
      <c r="B28" s="2">
        <v>21.9</v>
      </c>
      <c r="C28" s="2">
        <v>16</v>
      </c>
    </row>
    <row r="29" spans="1:3" x14ac:dyDescent="0.25">
      <c r="A29" s="2" t="s">
        <v>90</v>
      </c>
      <c r="B29" s="2">
        <v>20.9</v>
      </c>
    </row>
    <row r="30" spans="1:3" x14ac:dyDescent="0.25">
      <c r="A30" s="155" t="s">
        <v>104</v>
      </c>
      <c r="B30" s="2">
        <v>18.399999999999999</v>
      </c>
      <c r="C30" s="2">
        <v>19.7</v>
      </c>
    </row>
    <row r="31" spans="1:3" x14ac:dyDescent="0.25">
      <c r="A31" s="2" t="s">
        <v>93</v>
      </c>
      <c r="B31" s="2">
        <v>17.5</v>
      </c>
      <c r="C31" s="2">
        <v>19.100000000000001</v>
      </c>
    </row>
    <row r="32" spans="1:3" x14ac:dyDescent="0.25">
      <c r="A32" s="155" t="s">
        <v>109</v>
      </c>
      <c r="B32" s="2">
        <v>16</v>
      </c>
      <c r="C32" s="2">
        <v>6.3</v>
      </c>
    </row>
    <row r="33" spans="1:3" x14ac:dyDescent="0.25">
      <c r="A33" s="156" t="s">
        <v>94</v>
      </c>
      <c r="B33" s="2">
        <v>13.7</v>
      </c>
    </row>
    <row r="34" spans="1:3" x14ac:dyDescent="0.25">
      <c r="A34" s="155" t="s">
        <v>108</v>
      </c>
      <c r="B34" s="2">
        <v>13.6</v>
      </c>
      <c r="C34" s="2">
        <v>12.3</v>
      </c>
    </row>
    <row r="35" spans="1:3" x14ac:dyDescent="0.25">
      <c r="A35" s="2" t="s">
        <v>92</v>
      </c>
      <c r="B35" s="2">
        <v>12.5</v>
      </c>
      <c r="C35" s="2">
        <v>23.9</v>
      </c>
    </row>
    <row r="36" spans="1:3" x14ac:dyDescent="0.25">
      <c r="A36" s="155" t="s">
        <v>33</v>
      </c>
      <c r="B36" s="2">
        <v>12.4</v>
      </c>
      <c r="C36" s="2">
        <v>11.5</v>
      </c>
    </row>
    <row r="37" spans="1:3" x14ac:dyDescent="0.25">
      <c r="A37" s="2" t="s">
        <v>89</v>
      </c>
      <c r="B37" s="2">
        <v>12.1</v>
      </c>
      <c r="C37" s="2">
        <v>13</v>
      </c>
    </row>
    <row r="38" spans="1:3" x14ac:dyDescent="0.25">
      <c r="A38" s="2" t="s">
        <v>100</v>
      </c>
      <c r="B38" s="2">
        <v>10.4</v>
      </c>
      <c r="C38" s="2">
        <v>17.399999999999999</v>
      </c>
    </row>
    <row r="39" spans="1:3" x14ac:dyDescent="0.25">
      <c r="A39" s="2" t="s">
        <v>91</v>
      </c>
      <c r="B39" s="2">
        <v>9.9</v>
      </c>
      <c r="C39" s="2">
        <v>6.5</v>
      </c>
    </row>
    <row r="40" spans="1:3" x14ac:dyDescent="0.25">
      <c r="A40" s="155" t="s">
        <v>103</v>
      </c>
      <c r="B40" s="2">
        <v>9.3000000000000007</v>
      </c>
    </row>
    <row r="41" spans="1:3" x14ac:dyDescent="0.25">
      <c r="A41" s="155" t="s">
        <v>107</v>
      </c>
      <c r="B41" s="2">
        <v>7.4</v>
      </c>
      <c r="C41" s="2">
        <v>3.8</v>
      </c>
    </row>
    <row r="42" spans="1:3" x14ac:dyDescent="0.25">
      <c r="A42" s="155" t="s">
        <v>36</v>
      </c>
      <c r="B42" s="2">
        <v>6.8</v>
      </c>
    </row>
    <row r="43" spans="1:3" x14ac:dyDescent="0.25">
      <c r="A43" s="2" t="s">
        <v>97</v>
      </c>
      <c r="B43" s="2">
        <v>6.4</v>
      </c>
      <c r="C43" s="2">
        <v>7.3</v>
      </c>
    </row>
    <row r="44" spans="1:3" x14ac:dyDescent="0.25">
      <c r="A44" s="2" t="s">
        <v>34</v>
      </c>
      <c r="B44" s="2">
        <v>5.8</v>
      </c>
    </row>
    <row r="45" spans="1:3" x14ac:dyDescent="0.25">
      <c r="A45" s="157" t="s">
        <v>101</v>
      </c>
      <c r="B45" s="143">
        <v>4.5</v>
      </c>
      <c r="C45" s="143">
        <v>4.9000000000000004</v>
      </c>
    </row>
    <row r="48" spans="1:3" x14ac:dyDescent="0.25">
      <c r="A48" s="75" t="s">
        <v>541</v>
      </c>
    </row>
    <row r="50" spans="1:5" x14ac:dyDescent="0.25">
      <c r="A50" s="6" t="s">
        <v>547</v>
      </c>
    </row>
    <row r="52" spans="1:5" x14ac:dyDescent="0.25">
      <c r="A52" s="8" t="s">
        <v>524</v>
      </c>
      <c r="B52" s="3" t="s">
        <v>535</v>
      </c>
      <c r="C52" s="3" t="s">
        <v>536</v>
      </c>
      <c r="D52" s="3" t="s">
        <v>537</v>
      </c>
      <c r="E52" s="3" t="s">
        <v>538</v>
      </c>
    </row>
    <row r="53" spans="1:5" x14ac:dyDescent="0.25">
      <c r="A53" s="2" t="s">
        <v>539</v>
      </c>
      <c r="B53" s="10">
        <v>57.689802417312009</v>
      </c>
      <c r="C53" s="10">
        <v>20.728088586523846</v>
      </c>
      <c r="D53" s="10">
        <v>11.912860968372295</v>
      </c>
      <c r="E53" s="10">
        <v>9.6692480277918502</v>
      </c>
    </row>
    <row r="54" spans="1:5" x14ac:dyDescent="0.25">
      <c r="A54" s="2" t="s">
        <v>540</v>
      </c>
      <c r="B54" s="10">
        <v>31.361649562903835</v>
      </c>
      <c r="C54" s="10">
        <v>25.612884834663625</v>
      </c>
      <c r="D54" s="10">
        <v>24.548650703154696</v>
      </c>
      <c r="E54" s="10">
        <v>18.476814899277841</v>
      </c>
    </row>
    <row r="55" spans="1:5" x14ac:dyDescent="0.25">
      <c r="A55" s="2" t="s">
        <v>519</v>
      </c>
      <c r="B55" s="10">
        <v>63.954896166789787</v>
      </c>
      <c r="C55" s="10">
        <v>11.487318394484117</v>
      </c>
      <c r="D55" s="10">
        <v>10.368956743002544</v>
      </c>
      <c r="E55" s="10">
        <v>14.188828695723549</v>
      </c>
    </row>
    <row r="56" spans="1:5" x14ac:dyDescent="0.25">
      <c r="A56" s="2" t="s">
        <v>520</v>
      </c>
      <c r="B56" s="10">
        <v>10.252904989747096</v>
      </c>
      <c r="C56" s="10">
        <v>17.771701982228297</v>
      </c>
      <c r="D56" s="10">
        <v>28.594212804739122</v>
      </c>
      <c r="E56" s="10">
        <v>43.38118022328549</v>
      </c>
    </row>
    <row r="57" spans="1:5" x14ac:dyDescent="0.25">
      <c r="A57" s="2" t="s">
        <v>521</v>
      </c>
      <c r="B57" s="10">
        <v>27.587133889807387</v>
      </c>
      <c r="C57" s="10">
        <v>26.974205949164613</v>
      </c>
      <c r="D57" s="10">
        <v>23.397448821861097</v>
      </c>
      <c r="E57" s="10">
        <v>22.041211339166903</v>
      </c>
    </row>
    <row r="58" spans="1:5" x14ac:dyDescent="0.25">
      <c r="A58" s="143" t="s">
        <v>522</v>
      </c>
      <c r="B58" s="64">
        <v>35.584092792046398</v>
      </c>
      <c r="C58" s="64">
        <v>33.782104391052201</v>
      </c>
      <c r="D58" s="64">
        <v>20.515741507870754</v>
      </c>
      <c r="E58" s="64">
        <v>10.118061309030654</v>
      </c>
    </row>
    <row r="61" spans="1:5" x14ac:dyDescent="0.25">
      <c r="A61" s="75" t="s">
        <v>542</v>
      </c>
    </row>
    <row r="63" spans="1:5" x14ac:dyDescent="0.25">
      <c r="A63" s="6" t="s">
        <v>547</v>
      </c>
    </row>
    <row r="65" spans="1:5" x14ac:dyDescent="0.25">
      <c r="A65" s="8" t="s">
        <v>524</v>
      </c>
      <c r="B65" s="3" t="s">
        <v>543</v>
      </c>
      <c r="C65" s="3" t="s">
        <v>544</v>
      </c>
      <c r="D65" s="3" t="s">
        <v>545</v>
      </c>
      <c r="E65" s="3" t="s">
        <v>546</v>
      </c>
    </row>
    <row r="66" spans="1:5" x14ac:dyDescent="0.25">
      <c r="A66" s="2" t="s">
        <v>539</v>
      </c>
      <c r="B66" s="10">
        <v>1.6931136587958393</v>
      </c>
      <c r="C66" s="10">
        <v>8.8224128767747327</v>
      </c>
      <c r="D66" s="10">
        <v>26.034469668210463</v>
      </c>
      <c r="E66" s="10">
        <v>63.450003796218965</v>
      </c>
    </row>
    <row r="67" spans="1:5" x14ac:dyDescent="0.25">
      <c r="A67" s="2" t="s">
        <v>540</v>
      </c>
      <c r="B67" s="10">
        <v>7.1721630745260976</v>
      </c>
      <c r="C67" s="10">
        <v>27.603219942871981</v>
      </c>
      <c r="D67" s="10">
        <v>48.782134510516748</v>
      </c>
      <c r="E67" s="10">
        <v>16.442482472085175</v>
      </c>
    </row>
    <row r="68" spans="1:5" x14ac:dyDescent="0.25">
      <c r="A68" s="2" t="s">
        <v>519</v>
      </c>
      <c r="B68" s="10">
        <v>7.5309449141742677</v>
      </c>
      <c r="C68" s="10">
        <v>21.087975532186036</v>
      </c>
      <c r="D68" s="10">
        <v>47.281169313283314</v>
      </c>
      <c r="E68" s="10">
        <v>24.09991024035638</v>
      </c>
    </row>
    <row r="69" spans="1:5" x14ac:dyDescent="0.25">
      <c r="A69" s="2" t="s">
        <v>520</v>
      </c>
      <c r="B69" s="10">
        <v>8.1003396916644892</v>
      </c>
      <c r="C69" s="10">
        <v>39.404233080742095</v>
      </c>
      <c r="D69" s="10">
        <v>43.741834334988241</v>
      </c>
      <c r="E69" s="10">
        <v>8.7535928926051731</v>
      </c>
    </row>
    <row r="70" spans="1:5" x14ac:dyDescent="0.25">
      <c r="A70" s="2" t="s">
        <v>521</v>
      </c>
      <c r="B70" s="10">
        <v>39.454905147136749</v>
      </c>
      <c r="C70" s="10">
        <v>33.260324301409547</v>
      </c>
      <c r="D70" s="10">
        <v>20.694527855300809</v>
      </c>
      <c r="E70" s="10">
        <v>6.5902426961528953</v>
      </c>
    </row>
    <row r="71" spans="1:5" x14ac:dyDescent="0.25">
      <c r="A71" s="143" t="s">
        <v>522</v>
      </c>
      <c r="B71" s="64">
        <v>2.083333333333333</v>
      </c>
      <c r="C71" s="64">
        <v>18.727355072463769</v>
      </c>
      <c r="D71" s="64">
        <v>49.637681159420289</v>
      </c>
      <c r="E71" s="64">
        <v>29.551630434782609</v>
      </c>
    </row>
    <row r="74" spans="1:5" x14ac:dyDescent="0.25">
      <c r="A74" s="52" t="s">
        <v>516</v>
      </c>
    </row>
    <row r="76" spans="1:5" x14ac:dyDescent="0.25">
      <c r="A76" s="6" t="s">
        <v>547</v>
      </c>
    </row>
    <row r="78" spans="1:5" ht="33.75" customHeight="1" x14ac:dyDescent="0.25">
      <c r="A78" s="385" t="s">
        <v>524</v>
      </c>
      <c r="B78" s="369" t="s">
        <v>548</v>
      </c>
      <c r="C78" s="369" t="s">
        <v>549</v>
      </c>
      <c r="D78" s="369" t="s">
        <v>523</v>
      </c>
      <c r="E78" s="369" t="s">
        <v>507</v>
      </c>
    </row>
    <row r="79" spans="1:5" x14ac:dyDescent="0.25">
      <c r="A79" s="386"/>
      <c r="B79" s="384"/>
      <c r="C79" s="384"/>
      <c r="D79" s="349"/>
      <c r="E79" s="384"/>
    </row>
    <row r="80" spans="1:5" x14ac:dyDescent="0.25">
      <c r="A80" s="141" t="s">
        <v>517</v>
      </c>
      <c r="B80" s="146">
        <v>13817</v>
      </c>
      <c r="C80" s="141">
        <v>337</v>
      </c>
      <c r="D80" s="141">
        <v>28</v>
      </c>
      <c r="E80" s="2">
        <v>55</v>
      </c>
    </row>
    <row r="81" spans="1:5" x14ac:dyDescent="0.25">
      <c r="A81" s="141" t="s">
        <v>518</v>
      </c>
      <c r="B81" s="146">
        <v>21048</v>
      </c>
      <c r="C81" s="141">
        <v>475</v>
      </c>
      <c r="D81" s="141">
        <v>37</v>
      </c>
      <c r="E81" s="147">
        <v>329</v>
      </c>
    </row>
    <row r="82" spans="1:5" x14ac:dyDescent="0.25">
      <c r="A82" s="141" t="s">
        <v>519</v>
      </c>
      <c r="B82" s="146">
        <v>97464</v>
      </c>
      <c r="C82" s="141">
        <v>430</v>
      </c>
      <c r="D82" s="141">
        <v>37</v>
      </c>
      <c r="E82" s="148">
        <v>1574</v>
      </c>
    </row>
    <row r="83" spans="1:5" x14ac:dyDescent="0.25">
      <c r="A83" s="144" t="s">
        <v>525</v>
      </c>
      <c r="B83" s="149">
        <v>21687</v>
      </c>
      <c r="C83" s="144">
        <v>436</v>
      </c>
      <c r="D83" s="144">
        <v>39</v>
      </c>
      <c r="E83" s="150">
        <v>206</v>
      </c>
    </row>
    <row r="84" spans="1:5" x14ac:dyDescent="0.25">
      <c r="A84" s="141" t="s">
        <v>520</v>
      </c>
      <c r="B84" s="146">
        <v>4389</v>
      </c>
      <c r="C84" s="141">
        <v>252</v>
      </c>
      <c r="D84" s="141">
        <v>21</v>
      </c>
      <c r="E84" s="148">
        <v>4991</v>
      </c>
    </row>
    <row r="85" spans="1:5" x14ac:dyDescent="0.25">
      <c r="A85" s="141" t="s">
        <v>521</v>
      </c>
      <c r="B85" s="146">
        <v>74397</v>
      </c>
      <c r="C85" s="141">
        <v>965</v>
      </c>
      <c r="D85" s="141">
        <v>84</v>
      </c>
      <c r="E85" s="147">
        <v>356</v>
      </c>
    </row>
    <row r="86" spans="1:5" x14ac:dyDescent="0.25">
      <c r="A86" s="141" t="s">
        <v>522</v>
      </c>
      <c r="B86" s="32">
        <v>9656</v>
      </c>
      <c r="C86" s="2">
        <v>409</v>
      </c>
      <c r="D86" s="2">
        <v>40</v>
      </c>
      <c r="E86" s="148">
        <v>3109</v>
      </c>
    </row>
    <row r="87" spans="1:5" x14ac:dyDescent="0.25">
      <c r="A87" s="138" t="s">
        <v>161</v>
      </c>
      <c r="B87" s="33">
        <v>220771</v>
      </c>
      <c r="C87" s="143">
        <v>575</v>
      </c>
      <c r="D87" s="143">
        <v>52</v>
      </c>
      <c r="E87" s="151">
        <v>1129</v>
      </c>
    </row>
  </sheetData>
  <mergeCells count="5">
    <mergeCell ref="A78:A79"/>
    <mergeCell ref="B78:B79"/>
    <mergeCell ref="C78:C79"/>
    <mergeCell ref="E78:E79"/>
    <mergeCell ref="D78:D79"/>
  </mergeCells>
  <hyperlinks>
    <hyperlink ref="A4" r:id="rId1"/>
    <hyperlink ref="A1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zoomScaleNormal="100" workbookViewId="0">
      <selection activeCell="A3" sqref="A3:A4"/>
    </sheetView>
  </sheetViews>
  <sheetFormatPr defaultRowHeight="16.5" x14ac:dyDescent="0.25"/>
  <cols>
    <col min="1" max="16384" width="9.140625" style="2"/>
  </cols>
  <sheetData>
    <row r="1" spans="1:16384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25">
      <c r="A3" s="6" t="s">
        <v>42</v>
      </c>
    </row>
    <row r="4" spans="1:16384" x14ac:dyDescent="0.25">
      <c r="A4" s="11" t="s">
        <v>50</v>
      </c>
    </row>
    <row r="5" spans="1:16384" x14ac:dyDescent="0.25">
      <c r="A5" s="11"/>
    </row>
    <row r="6" spans="1:16384" s="4" customFormat="1" x14ac:dyDescent="0.25">
      <c r="A6" s="3" t="s">
        <v>267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Y6" s="3" t="s">
        <v>23</v>
      </c>
      <c r="Z6" s="3" t="s">
        <v>24</v>
      </c>
      <c r="AA6" s="3" t="s">
        <v>25</v>
      </c>
      <c r="AB6" s="3" t="s">
        <v>26</v>
      </c>
      <c r="AC6" s="3" t="s">
        <v>27</v>
      </c>
      <c r="AD6" s="3" t="s">
        <v>28</v>
      </c>
      <c r="AE6" s="3" t="s">
        <v>29</v>
      </c>
      <c r="AF6" s="3" t="s">
        <v>30</v>
      </c>
      <c r="AG6" s="3" t="s">
        <v>31</v>
      </c>
      <c r="AH6" s="3" t="s">
        <v>32</v>
      </c>
      <c r="AI6" s="3" t="s">
        <v>40</v>
      </c>
    </row>
    <row r="7" spans="1:16384" x14ac:dyDescent="0.25">
      <c r="A7" s="2" t="s">
        <v>33</v>
      </c>
      <c r="B7" s="2">
        <v>10.3</v>
      </c>
      <c r="C7" s="2">
        <v>10.1</v>
      </c>
      <c r="D7" s="2">
        <v>9.1</v>
      </c>
      <c r="E7" s="2">
        <v>8.9</v>
      </c>
      <c r="F7" s="2">
        <v>10.199999999999999</v>
      </c>
      <c r="G7" s="2">
        <v>11.4</v>
      </c>
      <c r="H7" s="2">
        <v>12.8</v>
      </c>
      <c r="I7" s="2">
        <v>14.1</v>
      </c>
      <c r="J7" s="2">
        <v>14.9</v>
      </c>
      <c r="K7" s="2">
        <v>14.6</v>
      </c>
      <c r="L7" s="2">
        <v>14.4</v>
      </c>
      <c r="M7" s="2">
        <v>14</v>
      </c>
      <c r="N7" s="2">
        <v>13.7</v>
      </c>
      <c r="O7" s="2">
        <v>13.5</v>
      </c>
      <c r="P7" s="2">
        <v>13.6</v>
      </c>
      <c r="Q7" s="2">
        <v>14</v>
      </c>
      <c r="R7" s="2">
        <v>13.7</v>
      </c>
      <c r="S7" s="2">
        <v>13.8</v>
      </c>
      <c r="T7" s="2">
        <v>14</v>
      </c>
      <c r="U7" s="2">
        <v>14.3</v>
      </c>
      <c r="V7" s="2">
        <v>14.2</v>
      </c>
      <c r="W7" s="2">
        <v>14.3</v>
      </c>
      <c r="X7" s="2">
        <v>14.3</v>
      </c>
      <c r="Y7" s="2">
        <v>14.2</v>
      </c>
      <c r="Z7" s="2">
        <v>13.8</v>
      </c>
      <c r="AA7" s="2">
        <v>13.4</v>
      </c>
      <c r="AB7" s="2">
        <v>13</v>
      </c>
      <c r="AC7" s="2">
        <v>12.5</v>
      </c>
      <c r="AD7" s="2">
        <v>12.2</v>
      </c>
      <c r="AE7" s="2">
        <v>11.5</v>
      </c>
      <c r="AF7" s="2">
        <v>11.4</v>
      </c>
      <c r="AG7" s="2">
        <v>10.9</v>
      </c>
      <c r="AH7" s="2">
        <v>10.199999999999999</v>
      </c>
      <c r="AI7" s="2">
        <v>9.9</v>
      </c>
    </row>
    <row r="8" spans="1:16384" x14ac:dyDescent="0.25">
      <c r="A8" s="2" t="s">
        <v>34</v>
      </c>
      <c r="B8" s="2">
        <v>4.5</v>
      </c>
      <c r="C8" s="2">
        <v>4.3</v>
      </c>
      <c r="D8" s="2">
        <v>4.3</v>
      </c>
      <c r="E8" s="2">
        <v>4.4000000000000004</v>
      </c>
      <c r="F8" s="2">
        <v>5.6</v>
      </c>
      <c r="G8" s="2">
        <v>6.5</v>
      </c>
      <c r="H8" s="2">
        <v>7.3</v>
      </c>
      <c r="I8" s="2">
        <v>7.4</v>
      </c>
      <c r="J8" s="2">
        <v>7.7</v>
      </c>
      <c r="K8" s="2">
        <v>7.3</v>
      </c>
      <c r="L8" s="2">
        <v>7.1</v>
      </c>
      <c r="M8" s="2">
        <v>7</v>
      </c>
      <c r="N8" s="2">
        <v>6.9</v>
      </c>
      <c r="O8" s="2">
        <v>6.9</v>
      </c>
      <c r="P8" s="2">
        <v>6.6</v>
      </c>
      <c r="Q8" s="2">
        <v>6.5</v>
      </c>
      <c r="R8" s="2">
        <v>6.8</v>
      </c>
      <c r="S8" s="2">
        <v>6.9</v>
      </c>
      <c r="T8" s="2">
        <v>7</v>
      </c>
      <c r="U8" s="2">
        <v>7.2</v>
      </c>
      <c r="V8" s="2">
        <v>7.2</v>
      </c>
      <c r="W8" s="2">
        <v>7</v>
      </c>
      <c r="X8" s="2">
        <v>6.9</v>
      </c>
      <c r="Y8" s="2">
        <v>6.8</v>
      </c>
      <c r="Z8" s="2">
        <v>6.5</v>
      </c>
      <c r="AA8" s="2">
        <v>6.2</v>
      </c>
      <c r="AB8" s="2">
        <v>5.9</v>
      </c>
      <c r="AC8" s="2">
        <v>5.8</v>
      </c>
      <c r="AD8" s="2">
        <v>5.8</v>
      </c>
      <c r="AE8" s="2">
        <v>5.0999999999999996</v>
      </c>
      <c r="AF8" s="2">
        <v>4.8</v>
      </c>
      <c r="AG8" s="2">
        <v>4.5</v>
      </c>
      <c r="AH8" s="2">
        <v>4.2</v>
      </c>
      <c r="AI8" s="2">
        <v>4.0999999999999996</v>
      </c>
    </row>
    <row r="9" spans="1:16384" x14ac:dyDescent="0.25">
      <c r="A9" s="2" t="s">
        <v>35</v>
      </c>
      <c r="B9" s="2">
        <v>7.6</v>
      </c>
      <c r="C9" s="2">
        <v>7.7</v>
      </c>
      <c r="D9" s="2">
        <v>7.8</v>
      </c>
      <c r="E9" s="2">
        <v>8.1999999999999993</v>
      </c>
      <c r="F9" s="2">
        <v>9.1999999999999993</v>
      </c>
      <c r="G9" s="2">
        <v>9.8000000000000007</v>
      </c>
      <c r="H9" s="2">
        <v>10.4</v>
      </c>
      <c r="I9" s="2">
        <v>10.7</v>
      </c>
      <c r="J9" s="2">
        <v>11.2</v>
      </c>
      <c r="K9" s="2">
        <v>11.3</v>
      </c>
      <c r="L9" s="2">
        <v>11.2</v>
      </c>
      <c r="M9" s="2">
        <v>11</v>
      </c>
      <c r="N9" s="2">
        <v>11.2</v>
      </c>
      <c r="O9" s="2">
        <v>11</v>
      </c>
      <c r="P9" s="2">
        <v>11.1</v>
      </c>
      <c r="Q9" s="2">
        <v>11</v>
      </c>
      <c r="R9" s="2">
        <v>11.3</v>
      </c>
      <c r="S9" s="2">
        <v>11.1</v>
      </c>
      <c r="T9" s="2">
        <v>10.7</v>
      </c>
      <c r="U9" s="2">
        <v>10.9</v>
      </c>
      <c r="V9" s="2">
        <v>10.9</v>
      </c>
      <c r="W9" s="2">
        <v>10.3</v>
      </c>
      <c r="X9" s="2">
        <v>10</v>
      </c>
      <c r="Y9" s="2">
        <v>9.1</v>
      </c>
      <c r="Z9" s="2">
        <v>8</v>
      </c>
      <c r="AA9" s="2">
        <v>8.1</v>
      </c>
      <c r="AB9" s="2">
        <v>7.6</v>
      </c>
      <c r="AC9" s="2">
        <v>7.3</v>
      </c>
      <c r="AD9" s="2">
        <v>7.4</v>
      </c>
      <c r="AE9" s="2">
        <v>7</v>
      </c>
      <c r="AF9" s="2">
        <v>6.6</v>
      </c>
      <c r="AG9" s="2">
        <v>6.3</v>
      </c>
      <c r="AH9" s="2">
        <v>5.7</v>
      </c>
      <c r="AI9" s="2">
        <v>5.2</v>
      </c>
    </row>
    <row r="10" spans="1:16384" x14ac:dyDescent="0.25">
      <c r="A10" s="2" t="s">
        <v>36</v>
      </c>
      <c r="B10" s="2">
        <v>7.5</v>
      </c>
      <c r="C10" s="2">
        <v>7.1</v>
      </c>
      <c r="D10" s="2">
        <v>6.8</v>
      </c>
      <c r="E10" s="2">
        <v>6.8</v>
      </c>
      <c r="F10" s="2">
        <v>7.7</v>
      </c>
      <c r="G10" s="2">
        <v>7.9</v>
      </c>
      <c r="H10" s="2">
        <v>8.3000000000000007</v>
      </c>
      <c r="I10" s="2">
        <v>8.6</v>
      </c>
      <c r="J10" s="2">
        <v>9.9</v>
      </c>
      <c r="K10" s="2">
        <v>9.6999999999999993</v>
      </c>
      <c r="L10" s="2">
        <v>9.5</v>
      </c>
      <c r="M10" s="2">
        <v>9.5</v>
      </c>
      <c r="N10" s="2">
        <v>9.4</v>
      </c>
      <c r="O10" s="2">
        <v>9.6</v>
      </c>
      <c r="P10" s="2">
        <v>9.6999999999999993</v>
      </c>
      <c r="Q10" s="2">
        <v>9.9</v>
      </c>
      <c r="R10" s="2">
        <v>9.8000000000000007</v>
      </c>
      <c r="S10" s="2">
        <v>10.1</v>
      </c>
      <c r="T10" s="2">
        <v>10.3</v>
      </c>
      <c r="U10" s="2">
        <v>10.3</v>
      </c>
      <c r="V10" s="2">
        <v>10.5</v>
      </c>
      <c r="W10" s="2">
        <v>10.6</v>
      </c>
      <c r="X10" s="2">
        <v>10.3</v>
      </c>
      <c r="Y10" s="2">
        <v>10</v>
      </c>
      <c r="Z10" s="2">
        <v>9.9</v>
      </c>
      <c r="AA10" s="2">
        <v>9.3000000000000007</v>
      </c>
      <c r="AB10" s="2">
        <v>8.5</v>
      </c>
      <c r="AC10" s="2">
        <v>8.3000000000000007</v>
      </c>
      <c r="AD10" s="2">
        <v>8</v>
      </c>
      <c r="AE10" s="2">
        <v>7.5</v>
      </c>
      <c r="AF10" s="2">
        <v>7.4</v>
      </c>
      <c r="AG10" s="2">
        <v>7.1</v>
      </c>
      <c r="AH10" s="2">
        <v>6.5</v>
      </c>
      <c r="AI10" s="2">
        <v>6.3</v>
      </c>
    </row>
    <row r="11" spans="1:16384" x14ac:dyDescent="0.25">
      <c r="A11" s="2" t="s">
        <v>37</v>
      </c>
      <c r="B11" s="2">
        <v>7.3</v>
      </c>
      <c r="C11" s="2">
        <v>7.4</v>
      </c>
      <c r="D11" s="2">
        <v>7.6</v>
      </c>
      <c r="E11" s="2">
        <v>8</v>
      </c>
      <c r="F11" s="2">
        <v>9</v>
      </c>
      <c r="G11" s="2">
        <v>9.5</v>
      </c>
      <c r="H11" s="2">
        <v>9.6999999999999993</v>
      </c>
      <c r="I11" s="2">
        <v>9.9</v>
      </c>
      <c r="J11" s="2">
        <v>10</v>
      </c>
      <c r="K11" s="2">
        <v>10.1</v>
      </c>
      <c r="L11" s="2">
        <v>10</v>
      </c>
      <c r="M11" s="2">
        <v>10</v>
      </c>
      <c r="N11" s="2">
        <v>9.9</v>
      </c>
      <c r="O11" s="2">
        <v>9.9</v>
      </c>
      <c r="P11" s="2">
        <v>10.199999999999999</v>
      </c>
      <c r="Q11" s="2">
        <v>10.5</v>
      </c>
      <c r="R11" s="2">
        <v>10.9</v>
      </c>
      <c r="S11" s="2">
        <v>11.2</v>
      </c>
      <c r="T11" s="2">
        <v>11.5</v>
      </c>
      <c r="U11" s="2">
        <v>11.8</v>
      </c>
      <c r="V11" s="2">
        <v>12</v>
      </c>
      <c r="W11" s="2">
        <v>12.1</v>
      </c>
      <c r="X11" s="2">
        <v>12</v>
      </c>
      <c r="Y11" s="2">
        <v>11.9</v>
      </c>
      <c r="Z11" s="2">
        <v>11.9</v>
      </c>
      <c r="AA11" s="2">
        <v>11.6</v>
      </c>
      <c r="AB11" s="2">
        <v>11.6</v>
      </c>
      <c r="AC11" s="2">
        <v>11.5</v>
      </c>
      <c r="AD11" s="2">
        <v>11.2</v>
      </c>
      <c r="AE11" s="2">
        <v>11</v>
      </c>
      <c r="AF11" s="2">
        <v>10.7</v>
      </c>
      <c r="AG11" s="2">
        <v>10.5</v>
      </c>
      <c r="AH11" s="2">
        <v>10.3</v>
      </c>
      <c r="AI11" s="2">
        <v>10.1</v>
      </c>
    </row>
    <row r="12" spans="1:16384" x14ac:dyDescent="0.25">
      <c r="A12" s="5" t="s">
        <v>38</v>
      </c>
      <c r="B12" s="5">
        <v>6.8</v>
      </c>
      <c r="C12" s="5">
        <v>6.9</v>
      </c>
      <c r="D12" s="5">
        <v>7</v>
      </c>
      <c r="E12" s="5">
        <v>7.4</v>
      </c>
      <c r="F12" s="5">
        <v>8.3000000000000007</v>
      </c>
      <c r="G12" s="5">
        <v>8.9</v>
      </c>
      <c r="H12" s="5">
        <v>9.1999999999999993</v>
      </c>
      <c r="I12" s="5">
        <v>9.4</v>
      </c>
      <c r="J12" s="5">
        <v>9.6999999999999993</v>
      </c>
      <c r="K12" s="5">
        <v>9.6999999999999993</v>
      </c>
      <c r="L12" s="5">
        <v>9.6</v>
      </c>
      <c r="M12" s="5">
        <v>9.6</v>
      </c>
      <c r="N12" s="5">
        <v>9.5</v>
      </c>
      <c r="O12" s="5">
        <v>9.5</v>
      </c>
      <c r="P12" s="5">
        <v>9.6999999999999993</v>
      </c>
      <c r="Q12" s="5">
        <v>10</v>
      </c>
      <c r="R12" s="5">
        <v>10.199999999999999</v>
      </c>
      <c r="S12" s="5">
        <v>10.4</v>
      </c>
      <c r="T12" s="5">
        <v>10.6</v>
      </c>
      <c r="U12" s="5">
        <v>10.8</v>
      </c>
      <c r="V12" s="5">
        <v>10.9</v>
      </c>
      <c r="W12" s="5">
        <v>11</v>
      </c>
      <c r="X12" s="5">
        <v>10.9</v>
      </c>
      <c r="Y12" s="5">
        <v>10.7</v>
      </c>
      <c r="Z12" s="5">
        <v>10.6</v>
      </c>
      <c r="AA12" s="5">
        <v>10.3</v>
      </c>
      <c r="AB12" s="5">
        <v>10.1</v>
      </c>
      <c r="AC12" s="5">
        <v>10</v>
      </c>
      <c r="AD12" s="5">
        <v>9.8000000000000007</v>
      </c>
      <c r="AE12" s="5">
        <v>9.6</v>
      </c>
      <c r="AF12" s="5">
        <v>9.3000000000000007</v>
      </c>
      <c r="AG12" s="5">
        <v>9</v>
      </c>
      <c r="AH12" s="5">
        <v>8.8000000000000007</v>
      </c>
      <c r="AI12" s="5">
        <v>8.6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/>
  </sheetViews>
  <sheetFormatPr defaultRowHeight="16.5" x14ac:dyDescent="0.25"/>
  <cols>
    <col min="1" max="1" width="26.5703125" style="49" customWidth="1"/>
    <col min="2" max="2" width="26.5703125" style="51" customWidth="1"/>
    <col min="3" max="5" width="26.5703125" style="49" customWidth="1"/>
    <col min="6" max="6" width="38.42578125" style="49" bestFit="1" customWidth="1"/>
    <col min="7" max="7" width="49.42578125" style="49" bestFit="1" customWidth="1"/>
    <col min="8" max="11" width="26.5703125" style="49" customWidth="1"/>
    <col min="12" max="13" width="21.42578125" style="49" customWidth="1"/>
    <col min="14" max="16384" width="9.140625" style="49"/>
  </cols>
  <sheetData>
    <row r="1" spans="1:8" x14ac:dyDescent="0.25">
      <c r="A1" s="52" t="s">
        <v>930</v>
      </c>
    </row>
    <row r="2" spans="1:8" x14ac:dyDescent="0.25">
      <c r="A2" s="52"/>
    </row>
    <row r="3" spans="1:8" x14ac:dyDescent="0.25">
      <c r="A3" s="102" t="s">
        <v>731</v>
      </c>
    </row>
    <row r="4" spans="1:8" x14ac:dyDescent="0.25">
      <c r="A4" s="237" t="s">
        <v>732</v>
      </c>
    </row>
    <row r="5" spans="1:8" x14ac:dyDescent="0.25">
      <c r="A5" s="102"/>
    </row>
    <row r="6" spans="1:8" x14ac:dyDescent="0.25">
      <c r="A6" s="335" t="s">
        <v>267</v>
      </c>
      <c r="B6" s="335" t="s">
        <v>430</v>
      </c>
      <c r="C6" s="335"/>
      <c r="E6" s="3" t="s">
        <v>231</v>
      </c>
      <c r="F6" s="3" t="s">
        <v>728</v>
      </c>
      <c r="G6" s="3" t="s">
        <v>729</v>
      </c>
      <c r="H6" s="3" t="s">
        <v>730</v>
      </c>
    </row>
    <row r="7" spans="1:8" x14ac:dyDescent="0.3">
      <c r="A7" s="386"/>
      <c r="B7" s="106">
        <v>2014</v>
      </c>
      <c r="C7" s="106">
        <v>2015</v>
      </c>
      <c r="E7" s="58">
        <v>2014</v>
      </c>
      <c r="F7" s="118">
        <v>373754</v>
      </c>
      <c r="G7" s="118">
        <v>3492</v>
      </c>
      <c r="H7" s="118">
        <f>F7/G7</f>
        <v>107.03150057273768</v>
      </c>
    </row>
    <row r="8" spans="1:8" x14ac:dyDescent="0.3">
      <c r="A8" s="49" t="s">
        <v>431</v>
      </c>
      <c r="B8" s="65">
        <v>1007.4626865671642</v>
      </c>
      <c r="E8" s="236">
        <v>2015</v>
      </c>
      <c r="F8" s="128">
        <v>334379</v>
      </c>
      <c r="G8" s="128">
        <v>4389</v>
      </c>
      <c r="H8" s="128">
        <f>F8/G8</f>
        <v>76.185691501480974</v>
      </c>
    </row>
    <row r="9" spans="1:8" x14ac:dyDescent="0.25">
      <c r="A9" s="49" t="s">
        <v>432</v>
      </c>
      <c r="B9" s="65">
        <v>697.96255506607929</v>
      </c>
    </row>
    <row r="10" spans="1:8" x14ac:dyDescent="0.25">
      <c r="A10" s="49" t="s">
        <v>433</v>
      </c>
      <c r="B10" s="65">
        <v>371.72296856658409</v>
      </c>
    </row>
    <row r="11" spans="1:8" x14ac:dyDescent="0.25">
      <c r="A11" s="49" t="s">
        <v>97</v>
      </c>
      <c r="B11" s="65">
        <v>226.45429362880887</v>
      </c>
    </row>
    <row r="12" spans="1:8" x14ac:dyDescent="0.25">
      <c r="A12" s="49" t="s">
        <v>104</v>
      </c>
      <c r="B12" s="65">
        <v>167.72554002541295</v>
      </c>
    </row>
    <row r="13" spans="1:8" x14ac:dyDescent="0.25">
      <c r="A13" s="49" t="s">
        <v>101</v>
      </c>
      <c r="B13" s="65">
        <v>117.38484398216939</v>
      </c>
    </row>
    <row r="14" spans="1:8" x14ac:dyDescent="0.25">
      <c r="A14" s="49" t="s">
        <v>434</v>
      </c>
      <c r="B14" s="65">
        <v>111.3033448673587</v>
      </c>
    </row>
    <row r="15" spans="1:8" x14ac:dyDescent="0.25">
      <c r="A15" s="49" t="s">
        <v>33</v>
      </c>
      <c r="B15" s="65">
        <v>107.03150057273768</v>
      </c>
      <c r="C15" s="103">
        <v>76.185691501480974</v>
      </c>
    </row>
    <row r="16" spans="1:8" x14ac:dyDescent="0.25">
      <c r="A16" s="49" t="s">
        <v>108</v>
      </c>
      <c r="B16" s="65">
        <v>106.52173913043478</v>
      </c>
    </row>
    <row r="17" spans="1:3" x14ac:dyDescent="0.25">
      <c r="A17" s="49" t="s">
        <v>35</v>
      </c>
      <c r="B17" s="65">
        <v>85.408366533864537</v>
      </c>
    </row>
    <row r="18" spans="1:3" x14ac:dyDescent="0.25">
      <c r="A18" s="49" t="s">
        <v>109</v>
      </c>
      <c r="B18" s="65">
        <v>74.193548387096769</v>
      </c>
    </row>
    <row r="19" spans="1:3" x14ac:dyDescent="0.25">
      <c r="A19" s="49" t="s">
        <v>96</v>
      </c>
      <c r="B19" s="65">
        <v>55.711462450592883</v>
      </c>
    </row>
    <row r="20" spans="1:3" x14ac:dyDescent="0.25">
      <c r="A20" s="49" t="s">
        <v>435</v>
      </c>
      <c r="B20" s="65">
        <v>52.588235294117645</v>
      </c>
    </row>
    <row r="21" spans="1:3" x14ac:dyDescent="0.25">
      <c r="A21" s="49" t="s">
        <v>105</v>
      </c>
      <c r="B21" s="65">
        <v>51.807993233241703</v>
      </c>
    </row>
    <row r="22" spans="1:3" x14ac:dyDescent="0.25">
      <c r="A22" s="49" t="s">
        <v>436</v>
      </c>
      <c r="B22" s="65">
        <v>48.055431381314257</v>
      </c>
    </row>
    <row r="23" spans="1:3" x14ac:dyDescent="0.25">
      <c r="A23" s="49" t="s">
        <v>110</v>
      </c>
      <c r="B23" s="65">
        <v>40.231010180109635</v>
      </c>
    </row>
    <row r="24" spans="1:3" x14ac:dyDescent="0.25">
      <c r="A24" s="49" t="s">
        <v>437</v>
      </c>
      <c r="B24" s="65">
        <v>38.401660612350803</v>
      </c>
    </row>
    <row r="25" spans="1:3" x14ac:dyDescent="0.25">
      <c r="A25" s="49" t="s">
        <v>34</v>
      </c>
      <c r="B25" s="65">
        <v>36.755530346001137</v>
      </c>
    </row>
    <row r="26" spans="1:3" x14ac:dyDescent="0.25">
      <c r="A26" s="107" t="s">
        <v>91</v>
      </c>
      <c r="B26" s="33">
        <v>22.440860215053764</v>
      </c>
      <c r="C26" s="107"/>
    </row>
    <row r="29" spans="1:3" x14ac:dyDescent="0.25">
      <c r="A29" s="52" t="s">
        <v>429</v>
      </c>
    </row>
    <row r="30" spans="1:3" x14ac:dyDescent="0.25">
      <c r="A30" s="52"/>
    </row>
    <row r="31" spans="1:3" x14ac:dyDescent="0.25">
      <c r="A31" s="102" t="s">
        <v>731</v>
      </c>
    </row>
    <row r="32" spans="1:3" x14ac:dyDescent="0.25">
      <c r="A32" s="237" t="s">
        <v>732</v>
      </c>
    </row>
    <row r="34" spans="1:2" ht="49.5" x14ac:dyDescent="0.25">
      <c r="A34" s="3" t="s">
        <v>267</v>
      </c>
      <c r="B34" s="73" t="s">
        <v>438</v>
      </c>
    </row>
    <row r="35" spans="1:2" x14ac:dyDescent="0.25">
      <c r="A35" s="49" t="s">
        <v>105</v>
      </c>
      <c r="B35" s="49">
        <v>90</v>
      </c>
    </row>
    <row r="36" spans="1:2" x14ac:dyDescent="0.25">
      <c r="A36" s="49" t="s">
        <v>91</v>
      </c>
      <c r="B36" s="49">
        <v>83</v>
      </c>
    </row>
    <row r="37" spans="1:2" x14ac:dyDescent="0.25">
      <c r="A37" s="49" t="s">
        <v>101</v>
      </c>
      <c r="B37" s="49">
        <v>80</v>
      </c>
    </row>
    <row r="38" spans="1:2" x14ac:dyDescent="0.25">
      <c r="A38" s="49" t="s">
        <v>432</v>
      </c>
      <c r="B38" s="49">
        <v>80</v>
      </c>
    </row>
    <row r="39" spans="1:2" x14ac:dyDescent="0.25">
      <c r="A39" s="49" t="s">
        <v>437</v>
      </c>
      <c r="B39" s="49">
        <v>70</v>
      </c>
    </row>
    <row r="40" spans="1:2" x14ac:dyDescent="0.25">
      <c r="A40" s="49" t="s">
        <v>434</v>
      </c>
      <c r="B40" s="49">
        <v>60</v>
      </c>
    </row>
    <row r="41" spans="1:2" x14ac:dyDescent="0.25">
      <c r="A41" s="49" t="s">
        <v>435</v>
      </c>
      <c r="B41" s="49">
        <v>55.000000000000007</v>
      </c>
    </row>
    <row r="42" spans="1:2" x14ac:dyDescent="0.25">
      <c r="A42" s="49" t="s">
        <v>433</v>
      </c>
      <c r="B42" s="49">
        <v>50</v>
      </c>
    </row>
    <row r="43" spans="1:2" x14ac:dyDescent="0.25">
      <c r="A43" s="49" t="s">
        <v>34</v>
      </c>
      <c r="B43" s="49">
        <v>35</v>
      </c>
    </row>
    <row r="44" spans="1:2" x14ac:dyDescent="0.25">
      <c r="A44" s="49" t="s">
        <v>33</v>
      </c>
      <c r="B44" s="49">
        <v>27</v>
      </c>
    </row>
    <row r="45" spans="1:2" x14ac:dyDescent="0.25">
      <c r="A45" s="49" t="s">
        <v>96</v>
      </c>
      <c r="B45" s="49">
        <v>16</v>
      </c>
    </row>
    <row r="46" spans="1:2" x14ac:dyDescent="0.25">
      <c r="A46" s="107" t="s">
        <v>109</v>
      </c>
      <c r="B46" s="107">
        <v>6</v>
      </c>
    </row>
    <row r="47" spans="1:2" x14ac:dyDescent="0.25">
      <c r="B47" s="49"/>
    </row>
    <row r="49" spans="1:13" x14ac:dyDescent="0.25">
      <c r="A49" s="52" t="s">
        <v>379</v>
      </c>
    </row>
    <row r="50" spans="1:13" x14ac:dyDescent="0.25">
      <c r="A50" s="52"/>
    </row>
    <row r="51" spans="1:13" x14ac:dyDescent="0.25">
      <c r="A51" s="102" t="s">
        <v>369</v>
      </c>
    </row>
    <row r="53" spans="1:13" ht="49.5" x14ac:dyDescent="0.25">
      <c r="A53" s="73" t="s">
        <v>347</v>
      </c>
      <c r="B53" s="73" t="s">
        <v>258</v>
      </c>
      <c r="C53" s="73" t="s">
        <v>378</v>
      </c>
      <c r="D53" s="73" t="s">
        <v>273</v>
      </c>
      <c r="E53" s="73" t="s">
        <v>274</v>
      </c>
      <c r="F53" s="73" t="s">
        <v>275</v>
      </c>
      <c r="G53" s="73" t="s">
        <v>371</v>
      </c>
      <c r="H53" s="73" t="s">
        <v>372</v>
      </c>
      <c r="I53" s="73" t="s">
        <v>373</v>
      </c>
      <c r="J53" s="73" t="s">
        <v>374</v>
      </c>
      <c r="K53" s="73" t="s">
        <v>375</v>
      </c>
      <c r="L53" s="73" t="s">
        <v>380</v>
      </c>
      <c r="M53" s="73" t="s">
        <v>381</v>
      </c>
    </row>
    <row r="54" spans="1:13" x14ac:dyDescent="0.25">
      <c r="A54" s="49" t="s">
        <v>337</v>
      </c>
      <c r="B54" s="51" t="s">
        <v>131</v>
      </c>
      <c r="C54" s="49">
        <v>138</v>
      </c>
      <c r="D54" s="49">
        <v>30</v>
      </c>
      <c r="E54" s="49">
        <v>37</v>
      </c>
      <c r="F54" s="49">
        <v>32</v>
      </c>
      <c r="G54" s="49">
        <v>15</v>
      </c>
      <c r="H54" s="49">
        <v>21</v>
      </c>
      <c r="I54" s="49">
        <v>3</v>
      </c>
      <c r="J54" s="49">
        <f>D54+H54</f>
        <v>51</v>
      </c>
      <c r="K54" s="49">
        <f t="shared" ref="K54:K99" si="0">E54+F54+G54</f>
        <v>84</v>
      </c>
      <c r="L54" s="104">
        <f t="shared" ref="L54:L99" si="1">(J54/(J54+K54))</f>
        <v>0.37777777777777777</v>
      </c>
      <c r="M54" s="104">
        <f t="shared" ref="M54:M99" si="2">D54/C54</f>
        <v>0.21739130434782608</v>
      </c>
    </row>
    <row r="55" spans="1:13" x14ac:dyDescent="0.25">
      <c r="A55" s="49" t="s">
        <v>310</v>
      </c>
      <c r="B55" s="51" t="s">
        <v>155</v>
      </c>
      <c r="C55" s="49">
        <v>271</v>
      </c>
      <c r="D55" s="49">
        <v>49</v>
      </c>
      <c r="E55" s="49">
        <v>86</v>
      </c>
      <c r="F55" s="49">
        <v>62</v>
      </c>
      <c r="G55" s="49">
        <v>19</v>
      </c>
      <c r="H55" s="49">
        <v>49</v>
      </c>
      <c r="I55" s="49">
        <v>6</v>
      </c>
      <c r="J55" s="49">
        <f t="shared" ref="J55:J99" si="3">D55+H55</f>
        <v>98</v>
      </c>
      <c r="K55" s="49">
        <f t="shared" si="0"/>
        <v>167</v>
      </c>
      <c r="L55" s="104">
        <f t="shared" si="1"/>
        <v>0.36981132075471695</v>
      </c>
      <c r="M55" s="104">
        <f t="shared" si="2"/>
        <v>0.18081180811808117</v>
      </c>
    </row>
    <row r="56" spans="1:13" x14ac:dyDescent="0.25">
      <c r="A56" s="49" t="s">
        <v>313</v>
      </c>
      <c r="B56" s="51" t="s">
        <v>145</v>
      </c>
      <c r="C56" s="49">
        <v>159</v>
      </c>
      <c r="D56" s="49">
        <v>54</v>
      </c>
      <c r="E56" s="49">
        <v>53</v>
      </c>
      <c r="F56" s="49">
        <v>39</v>
      </c>
      <c r="G56" s="49">
        <v>13</v>
      </c>
      <c r="J56" s="49">
        <f t="shared" si="3"/>
        <v>54</v>
      </c>
      <c r="K56" s="49">
        <f t="shared" si="0"/>
        <v>105</v>
      </c>
      <c r="L56" s="104">
        <f t="shared" si="1"/>
        <v>0.33962264150943394</v>
      </c>
      <c r="M56" s="104">
        <f t="shared" si="2"/>
        <v>0.33962264150943394</v>
      </c>
    </row>
    <row r="57" spans="1:13" x14ac:dyDescent="0.25">
      <c r="A57" s="49" t="s">
        <v>301</v>
      </c>
      <c r="B57" s="51" t="s">
        <v>157</v>
      </c>
      <c r="C57" s="49">
        <v>238</v>
      </c>
      <c r="D57" s="49">
        <v>28</v>
      </c>
      <c r="E57" s="49">
        <v>57</v>
      </c>
      <c r="F57" s="49">
        <v>82</v>
      </c>
      <c r="G57" s="49">
        <v>17</v>
      </c>
      <c r="H57" s="49">
        <v>51</v>
      </c>
      <c r="I57" s="49">
        <v>3</v>
      </c>
      <c r="J57" s="49">
        <f t="shared" si="3"/>
        <v>79</v>
      </c>
      <c r="K57" s="49">
        <f t="shared" si="0"/>
        <v>156</v>
      </c>
      <c r="L57" s="104">
        <f t="shared" si="1"/>
        <v>0.33617021276595743</v>
      </c>
      <c r="M57" s="104">
        <f t="shared" si="2"/>
        <v>0.11764705882352941</v>
      </c>
    </row>
    <row r="58" spans="1:13" x14ac:dyDescent="0.25">
      <c r="A58" s="49" t="s">
        <v>309</v>
      </c>
      <c r="B58" s="51" t="s">
        <v>159</v>
      </c>
      <c r="C58" s="49">
        <v>523</v>
      </c>
      <c r="D58" s="49">
        <v>170</v>
      </c>
      <c r="E58" s="49">
        <v>178</v>
      </c>
      <c r="F58" s="49">
        <v>131</v>
      </c>
      <c r="G58" s="49">
        <v>38</v>
      </c>
      <c r="I58" s="49">
        <v>6</v>
      </c>
      <c r="J58" s="49">
        <f t="shared" si="3"/>
        <v>170</v>
      </c>
      <c r="K58" s="49">
        <f t="shared" si="0"/>
        <v>347</v>
      </c>
      <c r="L58" s="104">
        <f t="shared" si="1"/>
        <v>0.32882011605415862</v>
      </c>
      <c r="M58" s="104">
        <f t="shared" si="2"/>
        <v>0.32504780114722753</v>
      </c>
    </row>
    <row r="59" spans="1:13" x14ac:dyDescent="0.25">
      <c r="A59" s="49" t="s">
        <v>325</v>
      </c>
      <c r="B59" s="51" t="s">
        <v>146</v>
      </c>
      <c r="C59" s="49">
        <v>269</v>
      </c>
      <c r="D59" s="49">
        <v>85</v>
      </c>
      <c r="E59" s="49">
        <v>93</v>
      </c>
      <c r="F59" s="49">
        <v>64</v>
      </c>
      <c r="G59" s="49">
        <v>23</v>
      </c>
      <c r="H59" s="49">
        <v>1</v>
      </c>
      <c r="I59" s="49">
        <v>3</v>
      </c>
      <c r="J59" s="49">
        <f t="shared" si="3"/>
        <v>86</v>
      </c>
      <c r="K59" s="49">
        <f t="shared" si="0"/>
        <v>180</v>
      </c>
      <c r="L59" s="104">
        <f t="shared" si="1"/>
        <v>0.32330827067669171</v>
      </c>
      <c r="M59" s="104">
        <f t="shared" si="2"/>
        <v>0.31598513011152418</v>
      </c>
    </row>
    <row r="60" spans="1:13" x14ac:dyDescent="0.25">
      <c r="A60" s="49" t="s">
        <v>306</v>
      </c>
      <c r="B60" s="51" t="s">
        <v>153</v>
      </c>
      <c r="C60" s="49">
        <v>251</v>
      </c>
      <c r="D60" s="49">
        <v>48</v>
      </c>
      <c r="E60" s="49">
        <v>76</v>
      </c>
      <c r="F60" s="49">
        <v>68</v>
      </c>
      <c r="G60" s="49">
        <v>24</v>
      </c>
      <c r="H60" s="49">
        <v>30</v>
      </c>
      <c r="I60" s="49">
        <v>5</v>
      </c>
      <c r="J60" s="49">
        <f t="shared" si="3"/>
        <v>78</v>
      </c>
      <c r="K60" s="49">
        <f t="shared" si="0"/>
        <v>168</v>
      </c>
      <c r="L60" s="104">
        <f t="shared" si="1"/>
        <v>0.31707317073170732</v>
      </c>
      <c r="M60" s="104">
        <f t="shared" si="2"/>
        <v>0.19123505976095617</v>
      </c>
    </row>
    <row r="61" spans="1:13" x14ac:dyDescent="0.25">
      <c r="A61" s="49" t="s">
        <v>326</v>
      </c>
      <c r="B61" s="51" t="s">
        <v>110</v>
      </c>
      <c r="C61" s="49">
        <v>149</v>
      </c>
      <c r="D61" s="49">
        <v>46</v>
      </c>
      <c r="E61" s="49">
        <v>54</v>
      </c>
      <c r="F61" s="49">
        <v>34</v>
      </c>
      <c r="G61" s="49">
        <v>14</v>
      </c>
      <c r="I61" s="49">
        <v>1</v>
      </c>
      <c r="J61" s="49">
        <f t="shared" si="3"/>
        <v>46</v>
      </c>
      <c r="K61" s="49">
        <f t="shared" si="0"/>
        <v>102</v>
      </c>
      <c r="L61" s="104">
        <f t="shared" si="1"/>
        <v>0.3108108108108108</v>
      </c>
      <c r="M61" s="104">
        <f t="shared" si="2"/>
        <v>0.3087248322147651</v>
      </c>
    </row>
    <row r="62" spans="1:13" x14ac:dyDescent="0.25">
      <c r="A62" s="49" t="s">
        <v>333</v>
      </c>
      <c r="B62" s="51" t="s">
        <v>139</v>
      </c>
      <c r="C62" s="49">
        <v>239</v>
      </c>
      <c r="D62" s="49">
        <v>72</v>
      </c>
      <c r="E62" s="49">
        <v>92</v>
      </c>
      <c r="F62" s="49">
        <v>48</v>
      </c>
      <c r="G62" s="49">
        <v>22</v>
      </c>
      <c r="H62" s="49">
        <v>1</v>
      </c>
      <c r="I62" s="49">
        <v>4</v>
      </c>
      <c r="J62" s="49">
        <f t="shared" si="3"/>
        <v>73</v>
      </c>
      <c r="K62" s="49">
        <f t="shared" si="0"/>
        <v>162</v>
      </c>
      <c r="L62" s="104">
        <f t="shared" si="1"/>
        <v>0.31063829787234043</v>
      </c>
      <c r="M62" s="104">
        <f t="shared" si="2"/>
        <v>0.30125523012552302</v>
      </c>
    </row>
    <row r="63" spans="1:13" x14ac:dyDescent="0.25">
      <c r="A63" s="49" t="s">
        <v>320</v>
      </c>
      <c r="B63" s="51" t="s">
        <v>138</v>
      </c>
      <c r="C63" s="49">
        <v>168</v>
      </c>
      <c r="D63" s="49">
        <v>50</v>
      </c>
      <c r="E63" s="49">
        <v>63</v>
      </c>
      <c r="F63" s="49">
        <v>37</v>
      </c>
      <c r="G63" s="49">
        <v>17</v>
      </c>
      <c r="I63" s="49">
        <v>1</v>
      </c>
      <c r="J63" s="49">
        <f t="shared" si="3"/>
        <v>50</v>
      </c>
      <c r="K63" s="49">
        <f t="shared" si="0"/>
        <v>117</v>
      </c>
      <c r="L63" s="104">
        <f t="shared" si="1"/>
        <v>0.29940119760479039</v>
      </c>
      <c r="M63" s="104">
        <f t="shared" si="2"/>
        <v>0.29761904761904762</v>
      </c>
    </row>
    <row r="64" spans="1:13" x14ac:dyDescent="0.25">
      <c r="A64" s="49" t="s">
        <v>321</v>
      </c>
      <c r="B64" s="51" t="s">
        <v>141</v>
      </c>
      <c r="C64" s="49">
        <v>203</v>
      </c>
      <c r="D64" s="49">
        <v>58</v>
      </c>
      <c r="E64" s="49">
        <v>71</v>
      </c>
      <c r="F64" s="49">
        <v>51</v>
      </c>
      <c r="G64" s="49">
        <v>20</v>
      </c>
      <c r="I64" s="49">
        <v>3</v>
      </c>
      <c r="J64" s="49">
        <f t="shared" si="3"/>
        <v>58</v>
      </c>
      <c r="K64" s="49">
        <f t="shared" si="0"/>
        <v>142</v>
      </c>
      <c r="L64" s="104">
        <f t="shared" si="1"/>
        <v>0.28999999999999998</v>
      </c>
      <c r="M64" s="104">
        <f t="shared" si="2"/>
        <v>0.2857142857142857</v>
      </c>
    </row>
    <row r="65" spans="1:13" x14ac:dyDescent="0.25">
      <c r="A65" s="49" t="s">
        <v>315</v>
      </c>
      <c r="B65" s="51" t="s">
        <v>126</v>
      </c>
      <c r="C65" s="49">
        <v>102</v>
      </c>
      <c r="D65" s="49">
        <v>12</v>
      </c>
      <c r="E65" s="49">
        <v>28</v>
      </c>
      <c r="F65" s="49">
        <v>32</v>
      </c>
      <c r="G65" s="49">
        <v>12</v>
      </c>
      <c r="H65" s="49">
        <v>17</v>
      </c>
      <c r="I65" s="49">
        <v>1</v>
      </c>
      <c r="J65" s="49">
        <f t="shared" si="3"/>
        <v>29</v>
      </c>
      <c r="K65" s="49">
        <f t="shared" si="0"/>
        <v>72</v>
      </c>
      <c r="L65" s="104">
        <f t="shared" si="1"/>
        <v>0.28712871287128711</v>
      </c>
      <c r="M65" s="104">
        <f t="shared" si="2"/>
        <v>0.11764705882352941</v>
      </c>
    </row>
    <row r="66" spans="1:13" x14ac:dyDescent="0.25">
      <c r="A66" s="49" t="s">
        <v>305</v>
      </c>
      <c r="B66" s="51" t="s">
        <v>156</v>
      </c>
      <c r="C66" s="49">
        <v>230</v>
      </c>
      <c r="D66" s="49">
        <v>46</v>
      </c>
      <c r="E66" s="49">
        <v>74</v>
      </c>
      <c r="F66" s="49">
        <v>70</v>
      </c>
      <c r="G66" s="49">
        <v>19</v>
      </c>
      <c r="H66" s="49">
        <v>18</v>
      </c>
      <c r="I66" s="49">
        <v>3</v>
      </c>
      <c r="J66" s="49">
        <f t="shared" si="3"/>
        <v>64</v>
      </c>
      <c r="K66" s="49">
        <f t="shared" si="0"/>
        <v>163</v>
      </c>
      <c r="L66" s="104">
        <f t="shared" si="1"/>
        <v>0.28193832599118945</v>
      </c>
      <c r="M66" s="104">
        <f t="shared" si="2"/>
        <v>0.2</v>
      </c>
    </row>
    <row r="67" spans="1:13" x14ac:dyDescent="0.25">
      <c r="A67" s="49" t="s">
        <v>307</v>
      </c>
      <c r="B67" s="51" t="s">
        <v>152</v>
      </c>
      <c r="C67" s="49">
        <v>227</v>
      </c>
      <c r="D67" s="49">
        <v>62</v>
      </c>
      <c r="E67" s="49">
        <v>80</v>
      </c>
      <c r="F67" s="49">
        <v>60</v>
      </c>
      <c r="G67" s="49">
        <v>20</v>
      </c>
      <c r="I67" s="49">
        <v>5</v>
      </c>
      <c r="J67" s="49">
        <f t="shared" si="3"/>
        <v>62</v>
      </c>
      <c r="K67" s="49">
        <f t="shared" si="0"/>
        <v>160</v>
      </c>
      <c r="L67" s="104">
        <f t="shared" si="1"/>
        <v>0.27927927927927926</v>
      </c>
      <c r="M67" s="104">
        <f t="shared" si="2"/>
        <v>0.27312775330396477</v>
      </c>
    </row>
    <row r="68" spans="1:13" x14ac:dyDescent="0.25">
      <c r="A68" s="49" t="s">
        <v>328</v>
      </c>
      <c r="B68" s="51" t="s">
        <v>143</v>
      </c>
      <c r="C68" s="49">
        <v>242</v>
      </c>
      <c r="D68" s="49">
        <v>37</v>
      </c>
      <c r="E68" s="49">
        <v>83</v>
      </c>
      <c r="F68" s="49">
        <v>67</v>
      </c>
      <c r="G68" s="49">
        <v>21</v>
      </c>
      <c r="H68" s="49">
        <v>29</v>
      </c>
      <c r="I68" s="49">
        <v>5</v>
      </c>
      <c r="J68" s="49">
        <f t="shared" si="3"/>
        <v>66</v>
      </c>
      <c r="K68" s="49">
        <f t="shared" si="0"/>
        <v>171</v>
      </c>
      <c r="L68" s="104">
        <f t="shared" si="1"/>
        <v>0.27848101265822783</v>
      </c>
      <c r="M68" s="104">
        <f t="shared" si="2"/>
        <v>0.15289256198347106</v>
      </c>
    </row>
    <row r="69" spans="1:13" x14ac:dyDescent="0.25">
      <c r="A69" s="49" t="s">
        <v>318</v>
      </c>
      <c r="B69" s="51" t="s">
        <v>100</v>
      </c>
      <c r="C69" s="49">
        <v>208</v>
      </c>
      <c r="D69" s="49">
        <v>56</v>
      </c>
      <c r="E69" s="49">
        <v>75</v>
      </c>
      <c r="F69" s="49">
        <v>59</v>
      </c>
      <c r="G69" s="49">
        <v>16</v>
      </c>
      <c r="I69" s="49">
        <v>2</v>
      </c>
      <c r="J69" s="49">
        <f t="shared" si="3"/>
        <v>56</v>
      </c>
      <c r="K69" s="49">
        <f t="shared" si="0"/>
        <v>150</v>
      </c>
      <c r="L69" s="104">
        <f t="shared" si="1"/>
        <v>0.27184466019417475</v>
      </c>
      <c r="M69" s="104">
        <f t="shared" si="2"/>
        <v>0.26923076923076922</v>
      </c>
    </row>
    <row r="70" spans="1:13" x14ac:dyDescent="0.25">
      <c r="A70" s="49" t="s">
        <v>311</v>
      </c>
      <c r="B70" s="51" t="s">
        <v>150</v>
      </c>
      <c r="C70" s="49">
        <v>177</v>
      </c>
      <c r="D70" s="49">
        <v>46</v>
      </c>
      <c r="E70" s="49">
        <v>58</v>
      </c>
      <c r="F70" s="49">
        <v>54</v>
      </c>
      <c r="G70" s="49">
        <v>13</v>
      </c>
      <c r="I70" s="49">
        <v>6</v>
      </c>
      <c r="J70" s="49">
        <f t="shared" si="3"/>
        <v>46</v>
      </c>
      <c r="K70" s="49">
        <f t="shared" si="0"/>
        <v>125</v>
      </c>
      <c r="L70" s="104">
        <f t="shared" si="1"/>
        <v>0.26900584795321636</v>
      </c>
      <c r="M70" s="104">
        <f t="shared" si="2"/>
        <v>0.25988700564971751</v>
      </c>
    </row>
    <row r="71" spans="1:13" x14ac:dyDescent="0.25">
      <c r="A71" s="49" t="s">
        <v>303</v>
      </c>
      <c r="B71" s="51" t="s">
        <v>140</v>
      </c>
      <c r="C71" s="49">
        <v>125</v>
      </c>
      <c r="D71" s="49">
        <v>33</v>
      </c>
      <c r="E71" s="49">
        <v>36</v>
      </c>
      <c r="F71" s="49">
        <v>42</v>
      </c>
      <c r="G71" s="49">
        <v>12</v>
      </c>
      <c r="I71" s="49">
        <v>2</v>
      </c>
      <c r="J71" s="49">
        <f t="shared" si="3"/>
        <v>33</v>
      </c>
      <c r="K71" s="49">
        <f t="shared" si="0"/>
        <v>90</v>
      </c>
      <c r="L71" s="104">
        <f t="shared" si="1"/>
        <v>0.26829268292682928</v>
      </c>
      <c r="M71" s="104">
        <f t="shared" si="2"/>
        <v>0.26400000000000001</v>
      </c>
    </row>
    <row r="72" spans="1:13" x14ac:dyDescent="0.25">
      <c r="A72" s="49" t="s">
        <v>323</v>
      </c>
      <c r="B72" s="51" t="s">
        <v>142</v>
      </c>
      <c r="C72" s="49">
        <v>190</v>
      </c>
      <c r="D72" s="49">
        <v>48</v>
      </c>
      <c r="E72" s="49">
        <v>70</v>
      </c>
      <c r="F72" s="49">
        <v>43</v>
      </c>
      <c r="G72" s="49">
        <v>19</v>
      </c>
      <c r="I72" s="49">
        <v>10</v>
      </c>
      <c r="J72" s="49">
        <f t="shared" si="3"/>
        <v>48</v>
      </c>
      <c r="K72" s="49">
        <f t="shared" si="0"/>
        <v>132</v>
      </c>
      <c r="L72" s="104">
        <f t="shared" si="1"/>
        <v>0.26666666666666666</v>
      </c>
      <c r="M72" s="104">
        <f t="shared" si="2"/>
        <v>0.25263157894736843</v>
      </c>
    </row>
    <row r="73" spans="1:13" x14ac:dyDescent="0.25">
      <c r="A73" s="49" t="s">
        <v>302</v>
      </c>
      <c r="B73" s="51" t="s">
        <v>151</v>
      </c>
      <c r="C73" s="49">
        <v>150</v>
      </c>
      <c r="D73" s="49">
        <v>38</v>
      </c>
      <c r="E73" s="49">
        <v>49</v>
      </c>
      <c r="F73" s="49">
        <v>43</v>
      </c>
      <c r="G73" s="49">
        <v>15</v>
      </c>
      <c r="I73" s="49">
        <v>5</v>
      </c>
      <c r="J73" s="49">
        <f t="shared" si="3"/>
        <v>38</v>
      </c>
      <c r="K73" s="49">
        <f t="shared" si="0"/>
        <v>107</v>
      </c>
      <c r="L73" s="104">
        <f t="shared" si="1"/>
        <v>0.2620689655172414</v>
      </c>
      <c r="M73" s="104">
        <f t="shared" si="2"/>
        <v>0.25333333333333335</v>
      </c>
    </row>
    <row r="74" spans="1:13" x14ac:dyDescent="0.25">
      <c r="A74" s="49" t="s">
        <v>312</v>
      </c>
      <c r="B74" s="51" t="s">
        <v>148</v>
      </c>
      <c r="C74" s="49">
        <v>221</v>
      </c>
      <c r="D74" s="49">
        <v>56</v>
      </c>
      <c r="E74" s="49">
        <v>83</v>
      </c>
      <c r="F74" s="49">
        <v>56</v>
      </c>
      <c r="G74" s="49">
        <v>21</v>
      </c>
      <c r="I74" s="49">
        <v>5</v>
      </c>
      <c r="J74" s="49">
        <f t="shared" si="3"/>
        <v>56</v>
      </c>
      <c r="K74" s="49">
        <f t="shared" si="0"/>
        <v>160</v>
      </c>
      <c r="L74" s="104">
        <f t="shared" si="1"/>
        <v>0.25925925925925924</v>
      </c>
      <c r="M74" s="104">
        <f t="shared" si="2"/>
        <v>0.25339366515837103</v>
      </c>
    </row>
    <row r="75" spans="1:13" x14ac:dyDescent="0.25">
      <c r="A75" s="49" t="s">
        <v>376</v>
      </c>
      <c r="B75" s="51" t="s">
        <v>147</v>
      </c>
      <c r="C75" s="49">
        <v>195</v>
      </c>
      <c r="D75" s="49">
        <v>47</v>
      </c>
      <c r="E75" s="49">
        <v>68</v>
      </c>
      <c r="F75" s="49">
        <v>48</v>
      </c>
      <c r="G75" s="49">
        <v>19</v>
      </c>
      <c r="I75" s="49">
        <v>4</v>
      </c>
      <c r="J75" s="49">
        <f t="shared" si="3"/>
        <v>47</v>
      </c>
      <c r="K75" s="49">
        <f t="shared" si="0"/>
        <v>135</v>
      </c>
      <c r="L75" s="104">
        <f t="shared" si="1"/>
        <v>0.25824175824175827</v>
      </c>
      <c r="M75" s="104">
        <f t="shared" si="2"/>
        <v>0.24102564102564103</v>
      </c>
    </row>
    <row r="76" spans="1:13" x14ac:dyDescent="0.25">
      <c r="A76" s="49" t="s">
        <v>377</v>
      </c>
      <c r="B76" s="51" t="s">
        <v>122</v>
      </c>
      <c r="C76" s="49">
        <v>114</v>
      </c>
      <c r="D76" s="49">
        <v>29</v>
      </c>
      <c r="E76" s="49">
        <v>49</v>
      </c>
      <c r="F76" s="49">
        <v>21</v>
      </c>
      <c r="G76" s="49">
        <v>14</v>
      </c>
      <c r="I76" s="49">
        <v>1</v>
      </c>
      <c r="J76" s="49">
        <f t="shared" si="3"/>
        <v>29</v>
      </c>
      <c r="K76" s="49">
        <f t="shared" si="0"/>
        <v>84</v>
      </c>
      <c r="L76" s="104">
        <f t="shared" si="1"/>
        <v>0.25663716814159293</v>
      </c>
      <c r="M76" s="104">
        <f t="shared" si="2"/>
        <v>0.25438596491228072</v>
      </c>
    </row>
    <row r="77" spans="1:13" x14ac:dyDescent="0.25">
      <c r="A77" s="49" t="s">
        <v>317</v>
      </c>
      <c r="B77" s="51" t="s">
        <v>134</v>
      </c>
      <c r="C77" s="49">
        <v>108</v>
      </c>
      <c r="D77" s="49">
        <v>27</v>
      </c>
      <c r="E77" s="49">
        <v>37</v>
      </c>
      <c r="F77" s="49">
        <v>29</v>
      </c>
      <c r="G77" s="49">
        <v>13</v>
      </c>
      <c r="I77" s="49">
        <v>2</v>
      </c>
      <c r="J77" s="49">
        <f t="shared" si="3"/>
        <v>27</v>
      </c>
      <c r="K77" s="49">
        <f t="shared" si="0"/>
        <v>79</v>
      </c>
      <c r="L77" s="104">
        <f t="shared" si="1"/>
        <v>0.25471698113207547</v>
      </c>
      <c r="M77" s="104">
        <f t="shared" si="2"/>
        <v>0.25</v>
      </c>
    </row>
    <row r="78" spans="1:13" x14ac:dyDescent="0.25">
      <c r="A78" s="49" t="s">
        <v>343</v>
      </c>
      <c r="B78" s="51" t="s">
        <v>118</v>
      </c>
      <c r="C78" s="49">
        <v>112</v>
      </c>
      <c r="D78" s="49">
        <v>28</v>
      </c>
      <c r="E78" s="49">
        <v>44</v>
      </c>
      <c r="F78" s="49">
        <v>22</v>
      </c>
      <c r="G78" s="49">
        <v>16</v>
      </c>
      <c r="I78" s="49">
        <v>2</v>
      </c>
      <c r="J78" s="49">
        <f t="shared" si="3"/>
        <v>28</v>
      </c>
      <c r="K78" s="49">
        <f t="shared" si="0"/>
        <v>82</v>
      </c>
      <c r="L78" s="104">
        <f t="shared" si="1"/>
        <v>0.25454545454545452</v>
      </c>
      <c r="M78" s="104">
        <f t="shared" si="2"/>
        <v>0.25</v>
      </c>
    </row>
    <row r="79" spans="1:13" x14ac:dyDescent="0.25">
      <c r="A79" s="49" t="s">
        <v>327</v>
      </c>
      <c r="B79" s="51" t="s">
        <v>137</v>
      </c>
      <c r="C79" s="49">
        <v>158</v>
      </c>
      <c r="D79" s="49">
        <v>40</v>
      </c>
      <c r="E79" s="49">
        <v>56</v>
      </c>
      <c r="F79" s="49">
        <v>43</v>
      </c>
      <c r="G79" s="49">
        <v>19</v>
      </c>
      <c r="J79" s="49">
        <f t="shared" si="3"/>
        <v>40</v>
      </c>
      <c r="K79" s="49">
        <f t="shared" si="0"/>
        <v>118</v>
      </c>
      <c r="L79" s="104">
        <f t="shared" si="1"/>
        <v>0.25316455696202533</v>
      </c>
      <c r="M79" s="104">
        <f t="shared" si="2"/>
        <v>0.25316455696202533</v>
      </c>
    </row>
    <row r="80" spans="1:13" x14ac:dyDescent="0.25">
      <c r="A80" s="49" t="s">
        <v>342</v>
      </c>
      <c r="B80" s="51" t="s">
        <v>123</v>
      </c>
      <c r="C80" s="49">
        <v>131</v>
      </c>
      <c r="D80" s="49">
        <v>29</v>
      </c>
      <c r="E80" s="49">
        <v>52</v>
      </c>
      <c r="F80" s="49">
        <v>28</v>
      </c>
      <c r="G80" s="49">
        <v>15</v>
      </c>
      <c r="H80" s="49">
        <v>3</v>
      </c>
      <c r="I80" s="49">
        <v>4</v>
      </c>
      <c r="J80" s="49">
        <f t="shared" si="3"/>
        <v>32</v>
      </c>
      <c r="K80" s="49">
        <f t="shared" si="0"/>
        <v>95</v>
      </c>
      <c r="L80" s="104">
        <f t="shared" si="1"/>
        <v>0.25196850393700787</v>
      </c>
      <c r="M80" s="104">
        <f t="shared" si="2"/>
        <v>0.22137404580152673</v>
      </c>
    </row>
    <row r="81" spans="1:13" x14ac:dyDescent="0.25">
      <c r="A81" s="49" t="s">
        <v>308</v>
      </c>
      <c r="B81" s="51" t="s">
        <v>149</v>
      </c>
      <c r="C81" s="49">
        <v>167</v>
      </c>
      <c r="D81" s="49">
        <v>42</v>
      </c>
      <c r="E81" s="49">
        <v>59</v>
      </c>
      <c r="F81" s="49">
        <v>50</v>
      </c>
      <c r="G81" s="49">
        <v>16</v>
      </c>
      <c r="J81" s="49">
        <f t="shared" si="3"/>
        <v>42</v>
      </c>
      <c r="K81" s="49">
        <f t="shared" si="0"/>
        <v>125</v>
      </c>
      <c r="L81" s="104">
        <f t="shared" si="1"/>
        <v>0.25149700598802394</v>
      </c>
      <c r="M81" s="104">
        <f t="shared" si="2"/>
        <v>0.25149700598802394</v>
      </c>
    </row>
    <row r="82" spans="1:13" x14ac:dyDescent="0.25">
      <c r="A82" s="49" t="s">
        <v>304</v>
      </c>
      <c r="B82" s="51" t="s">
        <v>158</v>
      </c>
      <c r="C82" s="49">
        <v>351</v>
      </c>
      <c r="D82" s="49">
        <v>87</v>
      </c>
      <c r="E82" s="49">
        <v>118</v>
      </c>
      <c r="F82" s="49">
        <v>107</v>
      </c>
      <c r="G82" s="49">
        <v>34</v>
      </c>
      <c r="I82" s="49">
        <v>5</v>
      </c>
      <c r="J82" s="49">
        <f t="shared" si="3"/>
        <v>87</v>
      </c>
      <c r="K82" s="49">
        <f t="shared" si="0"/>
        <v>259</v>
      </c>
      <c r="L82" s="104">
        <f t="shared" si="1"/>
        <v>0.25144508670520233</v>
      </c>
      <c r="M82" s="104">
        <f t="shared" si="2"/>
        <v>0.24786324786324787</v>
      </c>
    </row>
    <row r="83" spans="1:13" x14ac:dyDescent="0.25">
      <c r="A83" s="49" t="s">
        <v>340</v>
      </c>
      <c r="B83" s="51" t="s">
        <v>133</v>
      </c>
      <c r="C83" s="49">
        <v>173</v>
      </c>
      <c r="D83" s="49">
        <v>42</v>
      </c>
      <c r="E83" s="49">
        <v>75</v>
      </c>
      <c r="F83" s="49">
        <v>36</v>
      </c>
      <c r="G83" s="49">
        <v>18</v>
      </c>
      <c r="I83" s="49">
        <v>2</v>
      </c>
      <c r="J83" s="49">
        <f t="shared" si="3"/>
        <v>42</v>
      </c>
      <c r="K83" s="49">
        <f t="shared" si="0"/>
        <v>129</v>
      </c>
      <c r="L83" s="104">
        <f t="shared" si="1"/>
        <v>0.24561403508771928</v>
      </c>
      <c r="M83" s="104">
        <f t="shared" si="2"/>
        <v>0.24277456647398843</v>
      </c>
    </row>
    <row r="84" spans="1:13" x14ac:dyDescent="0.25">
      <c r="A84" s="49" t="s">
        <v>322</v>
      </c>
      <c r="B84" s="51" t="s">
        <v>124</v>
      </c>
      <c r="C84" s="49">
        <v>109</v>
      </c>
      <c r="D84" s="49">
        <v>26</v>
      </c>
      <c r="E84" s="49">
        <v>38</v>
      </c>
      <c r="F84" s="49">
        <v>29</v>
      </c>
      <c r="G84" s="49">
        <v>13</v>
      </c>
      <c r="I84" s="49">
        <v>3</v>
      </c>
      <c r="J84" s="49">
        <f t="shared" si="3"/>
        <v>26</v>
      </c>
      <c r="K84" s="49">
        <f t="shared" si="0"/>
        <v>80</v>
      </c>
      <c r="L84" s="104">
        <f t="shared" si="1"/>
        <v>0.24528301886792453</v>
      </c>
      <c r="M84" s="104">
        <f t="shared" si="2"/>
        <v>0.23853211009174313</v>
      </c>
    </row>
    <row r="85" spans="1:13" x14ac:dyDescent="0.25">
      <c r="A85" s="49" t="s">
        <v>314</v>
      </c>
      <c r="B85" s="51" t="s">
        <v>154</v>
      </c>
      <c r="C85" s="49">
        <v>198</v>
      </c>
      <c r="D85" s="49">
        <v>47</v>
      </c>
      <c r="E85" s="49">
        <v>73</v>
      </c>
      <c r="F85" s="49">
        <v>55</v>
      </c>
      <c r="G85" s="49">
        <v>17</v>
      </c>
      <c r="I85" s="49">
        <v>6</v>
      </c>
      <c r="J85" s="49">
        <f t="shared" si="3"/>
        <v>47</v>
      </c>
      <c r="K85" s="49">
        <f t="shared" si="0"/>
        <v>145</v>
      </c>
      <c r="L85" s="104">
        <f t="shared" si="1"/>
        <v>0.24479166666666666</v>
      </c>
      <c r="M85" s="104">
        <f t="shared" si="2"/>
        <v>0.23737373737373738</v>
      </c>
    </row>
    <row r="86" spans="1:13" x14ac:dyDescent="0.25">
      <c r="A86" s="49" t="s">
        <v>330</v>
      </c>
      <c r="B86" s="51" t="s">
        <v>135</v>
      </c>
      <c r="C86" s="49">
        <v>134</v>
      </c>
      <c r="D86" s="49">
        <v>32</v>
      </c>
      <c r="E86" s="49">
        <v>52</v>
      </c>
      <c r="F86" s="49">
        <v>32</v>
      </c>
      <c r="G86" s="49">
        <v>15</v>
      </c>
      <c r="I86" s="49">
        <v>3</v>
      </c>
      <c r="J86" s="49">
        <f t="shared" si="3"/>
        <v>32</v>
      </c>
      <c r="K86" s="49">
        <f t="shared" si="0"/>
        <v>99</v>
      </c>
      <c r="L86" s="104">
        <f t="shared" si="1"/>
        <v>0.24427480916030533</v>
      </c>
      <c r="M86" s="104">
        <f t="shared" si="2"/>
        <v>0.23880597014925373</v>
      </c>
    </row>
    <row r="87" spans="1:13" x14ac:dyDescent="0.25">
      <c r="A87" s="49" t="s">
        <v>345</v>
      </c>
      <c r="B87" s="51" t="s">
        <v>120</v>
      </c>
      <c r="C87" s="49">
        <v>147</v>
      </c>
      <c r="D87" s="49">
        <v>35</v>
      </c>
      <c r="E87" s="49">
        <v>63</v>
      </c>
      <c r="F87" s="49">
        <v>29</v>
      </c>
      <c r="G87" s="49">
        <v>17</v>
      </c>
      <c r="I87" s="49">
        <v>3</v>
      </c>
      <c r="J87" s="49">
        <f t="shared" si="3"/>
        <v>35</v>
      </c>
      <c r="K87" s="49">
        <f t="shared" si="0"/>
        <v>109</v>
      </c>
      <c r="L87" s="104">
        <f t="shared" si="1"/>
        <v>0.24305555555555555</v>
      </c>
      <c r="M87" s="104">
        <f t="shared" si="2"/>
        <v>0.23809523809523808</v>
      </c>
    </row>
    <row r="88" spans="1:13" x14ac:dyDescent="0.25">
      <c r="A88" s="49" t="s">
        <v>332</v>
      </c>
      <c r="B88" s="51" t="s">
        <v>125</v>
      </c>
      <c r="C88" s="49">
        <v>101</v>
      </c>
      <c r="D88" s="49">
        <v>24</v>
      </c>
      <c r="E88" s="49">
        <v>41</v>
      </c>
      <c r="F88" s="49">
        <v>24</v>
      </c>
      <c r="G88" s="49">
        <v>10</v>
      </c>
      <c r="I88" s="49">
        <v>2</v>
      </c>
      <c r="J88" s="49">
        <f t="shared" si="3"/>
        <v>24</v>
      </c>
      <c r="K88" s="49">
        <f t="shared" si="0"/>
        <v>75</v>
      </c>
      <c r="L88" s="104">
        <f t="shared" si="1"/>
        <v>0.24242424242424243</v>
      </c>
      <c r="M88" s="104">
        <f t="shared" si="2"/>
        <v>0.23762376237623761</v>
      </c>
    </row>
    <row r="89" spans="1:13" x14ac:dyDescent="0.25">
      <c r="A89" s="49" t="s">
        <v>316</v>
      </c>
      <c r="B89" s="51" t="s">
        <v>136</v>
      </c>
      <c r="C89" s="49">
        <v>113</v>
      </c>
      <c r="D89" s="49">
        <v>25</v>
      </c>
      <c r="E89" s="49">
        <v>39</v>
      </c>
      <c r="F89" s="49">
        <v>29</v>
      </c>
      <c r="G89" s="49">
        <v>13</v>
      </c>
      <c r="I89" s="49">
        <v>7</v>
      </c>
      <c r="J89" s="49">
        <f t="shared" si="3"/>
        <v>25</v>
      </c>
      <c r="K89" s="49">
        <f t="shared" si="0"/>
        <v>81</v>
      </c>
      <c r="L89" s="104">
        <f t="shared" si="1"/>
        <v>0.23584905660377359</v>
      </c>
      <c r="M89" s="104">
        <f t="shared" si="2"/>
        <v>0.22123893805309736</v>
      </c>
    </row>
    <row r="90" spans="1:13" x14ac:dyDescent="0.25">
      <c r="A90" s="49" t="s">
        <v>324</v>
      </c>
      <c r="B90" s="51" t="s">
        <v>130</v>
      </c>
      <c r="C90" s="49">
        <v>122</v>
      </c>
      <c r="D90" s="49">
        <v>27</v>
      </c>
      <c r="E90" s="49">
        <v>47</v>
      </c>
      <c r="F90" s="49">
        <v>28</v>
      </c>
      <c r="G90" s="49">
        <v>13</v>
      </c>
      <c r="I90" s="49">
        <v>7</v>
      </c>
      <c r="J90" s="49">
        <f t="shared" si="3"/>
        <v>27</v>
      </c>
      <c r="K90" s="49">
        <f t="shared" si="0"/>
        <v>88</v>
      </c>
      <c r="L90" s="104">
        <f t="shared" si="1"/>
        <v>0.23478260869565218</v>
      </c>
      <c r="M90" s="104">
        <f t="shared" si="2"/>
        <v>0.22131147540983606</v>
      </c>
    </row>
    <row r="91" spans="1:13" x14ac:dyDescent="0.25">
      <c r="A91" s="49" t="s">
        <v>334</v>
      </c>
      <c r="B91" s="51" t="s">
        <v>103</v>
      </c>
      <c r="C91" s="49">
        <v>172</v>
      </c>
      <c r="D91" s="49">
        <v>38</v>
      </c>
      <c r="E91" s="49">
        <v>65</v>
      </c>
      <c r="F91" s="49">
        <v>43</v>
      </c>
      <c r="G91" s="49">
        <v>19</v>
      </c>
      <c r="I91" s="49">
        <v>7</v>
      </c>
      <c r="J91" s="49">
        <f t="shared" si="3"/>
        <v>38</v>
      </c>
      <c r="K91" s="49">
        <f t="shared" si="0"/>
        <v>127</v>
      </c>
      <c r="L91" s="104">
        <f t="shared" si="1"/>
        <v>0.23030303030303031</v>
      </c>
      <c r="M91" s="104">
        <f t="shared" si="2"/>
        <v>0.22093023255813954</v>
      </c>
    </row>
    <row r="92" spans="1:13" x14ac:dyDescent="0.25">
      <c r="A92" s="49" t="s">
        <v>329</v>
      </c>
      <c r="B92" s="51" t="s">
        <v>129</v>
      </c>
      <c r="C92" s="49">
        <v>144</v>
      </c>
      <c r="D92" s="49">
        <v>32</v>
      </c>
      <c r="E92" s="49">
        <v>64</v>
      </c>
      <c r="F92" s="49">
        <v>31</v>
      </c>
      <c r="G92" s="49">
        <v>14</v>
      </c>
      <c r="I92" s="49">
        <v>3</v>
      </c>
      <c r="J92" s="49">
        <f t="shared" si="3"/>
        <v>32</v>
      </c>
      <c r="K92" s="49">
        <f t="shared" si="0"/>
        <v>109</v>
      </c>
      <c r="L92" s="104">
        <f t="shared" si="1"/>
        <v>0.22695035460992907</v>
      </c>
      <c r="M92" s="104">
        <f t="shared" si="2"/>
        <v>0.22222222222222221</v>
      </c>
    </row>
    <row r="93" spans="1:13" x14ac:dyDescent="0.25">
      <c r="A93" s="49" t="s">
        <v>331</v>
      </c>
      <c r="B93" s="51" t="s">
        <v>128</v>
      </c>
      <c r="C93" s="49">
        <v>115</v>
      </c>
      <c r="D93" s="49">
        <v>25</v>
      </c>
      <c r="E93" s="49">
        <v>48</v>
      </c>
      <c r="F93" s="49">
        <v>27</v>
      </c>
      <c r="G93" s="49">
        <v>12</v>
      </c>
      <c r="I93" s="49">
        <v>3</v>
      </c>
      <c r="J93" s="49">
        <f t="shared" si="3"/>
        <v>25</v>
      </c>
      <c r="K93" s="49">
        <f t="shared" si="0"/>
        <v>87</v>
      </c>
      <c r="L93" s="104">
        <f t="shared" si="1"/>
        <v>0.22321428571428573</v>
      </c>
      <c r="M93" s="104">
        <f t="shared" si="2"/>
        <v>0.21739130434782608</v>
      </c>
    </row>
    <row r="94" spans="1:13" x14ac:dyDescent="0.25">
      <c r="A94" s="49" t="s">
        <v>346</v>
      </c>
      <c r="B94" s="51" t="s">
        <v>144</v>
      </c>
      <c r="C94" s="49">
        <v>265</v>
      </c>
      <c r="D94" s="49">
        <v>59</v>
      </c>
      <c r="E94" s="49">
        <v>143</v>
      </c>
      <c r="F94" s="49">
        <v>34</v>
      </c>
      <c r="G94" s="49">
        <v>29</v>
      </c>
      <c r="J94" s="49">
        <f t="shared" si="3"/>
        <v>59</v>
      </c>
      <c r="K94" s="49">
        <f t="shared" si="0"/>
        <v>206</v>
      </c>
      <c r="L94" s="104">
        <f t="shared" si="1"/>
        <v>0.22264150943396227</v>
      </c>
      <c r="M94" s="104">
        <f t="shared" si="2"/>
        <v>0.22264150943396227</v>
      </c>
    </row>
    <row r="95" spans="1:13" x14ac:dyDescent="0.25">
      <c r="A95" s="49" t="s">
        <v>336</v>
      </c>
      <c r="B95" s="51" t="s">
        <v>132</v>
      </c>
      <c r="C95" s="49">
        <v>138</v>
      </c>
      <c r="D95" s="49">
        <v>30</v>
      </c>
      <c r="E95" s="49">
        <v>55</v>
      </c>
      <c r="F95" s="49">
        <v>36</v>
      </c>
      <c r="G95" s="49">
        <v>17</v>
      </c>
      <c r="J95" s="49">
        <f t="shared" si="3"/>
        <v>30</v>
      </c>
      <c r="K95" s="49">
        <f t="shared" si="0"/>
        <v>108</v>
      </c>
      <c r="L95" s="104">
        <f t="shared" si="1"/>
        <v>0.21739130434782608</v>
      </c>
      <c r="M95" s="104">
        <f t="shared" si="2"/>
        <v>0.21739130434782608</v>
      </c>
    </row>
    <row r="96" spans="1:13" x14ac:dyDescent="0.25">
      <c r="A96" s="49" t="s">
        <v>335</v>
      </c>
      <c r="B96" s="51" t="s">
        <v>127</v>
      </c>
      <c r="C96" s="49">
        <v>144</v>
      </c>
      <c r="D96" s="49">
        <v>29</v>
      </c>
      <c r="E96" s="49">
        <v>55</v>
      </c>
      <c r="F96" s="49">
        <v>35</v>
      </c>
      <c r="G96" s="49">
        <v>19</v>
      </c>
      <c r="I96" s="49">
        <v>6</v>
      </c>
      <c r="J96" s="49">
        <f t="shared" si="3"/>
        <v>29</v>
      </c>
      <c r="K96" s="49">
        <f t="shared" si="0"/>
        <v>109</v>
      </c>
      <c r="L96" s="104">
        <f t="shared" si="1"/>
        <v>0.21014492753623187</v>
      </c>
      <c r="M96" s="104">
        <f t="shared" si="2"/>
        <v>0.2013888888888889</v>
      </c>
    </row>
    <row r="97" spans="1:13" x14ac:dyDescent="0.25">
      <c r="A97" s="49" t="s">
        <v>344</v>
      </c>
      <c r="B97" s="51" t="s">
        <v>121</v>
      </c>
      <c r="C97" s="49">
        <v>111</v>
      </c>
      <c r="D97" s="49">
        <v>23</v>
      </c>
      <c r="E97" s="49">
        <v>56</v>
      </c>
      <c r="F97" s="49">
        <v>20</v>
      </c>
      <c r="G97" s="49">
        <v>11</v>
      </c>
      <c r="I97" s="49">
        <v>1</v>
      </c>
      <c r="J97" s="49">
        <f t="shared" si="3"/>
        <v>23</v>
      </c>
      <c r="K97" s="49">
        <f t="shared" si="0"/>
        <v>87</v>
      </c>
      <c r="L97" s="104">
        <f t="shared" si="1"/>
        <v>0.20909090909090908</v>
      </c>
      <c r="M97" s="104">
        <f t="shared" si="2"/>
        <v>0.2072072072072072</v>
      </c>
    </row>
    <row r="98" spans="1:13" x14ac:dyDescent="0.25">
      <c r="A98" s="49" t="s">
        <v>341</v>
      </c>
      <c r="B98" s="51" t="s">
        <v>119</v>
      </c>
      <c r="C98" s="49">
        <v>80</v>
      </c>
      <c r="D98" s="49">
        <v>16</v>
      </c>
      <c r="E98" s="49">
        <v>33</v>
      </c>
      <c r="F98" s="49">
        <v>17</v>
      </c>
      <c r="G98" s="49">
        <v>13</v>
      </c>
      <c r="I98" s="49">
        <v>1</v>
      </c>
      <c r="J98" s="49">
        <f t="shared" si="3"/>
        <v>16</v>
      </c>
      <c r="K98" s="49">
        <f t="shared" si="0"/>
        <v>63</v>
      </c>
      <c r="L98" s="104">
        <f>(J98/(J98+K98))</f>
        <v>0.20253164556962025</v>
      </c>
      <c r="M98" s="104">
        <f t="shared" si="2"/>
        <v>0.2</v>
      </c>
    </row>
    <row r="99" spans="1:13" x14ac:dyDescent="0.25">
      <c r="A99" s="49" t="s">
        <v>338</v>
      </c>
      <c r="B99" s="51" t="s">
        <v>90</v>
      </c>
      <c r="C99" s="49">
        <v>86</v>
      </c>
      <c r="D99" s="49">
        <v>15</v>
      </c>
      <c r="E99" s="49">
        <v>32</v>
      </c>
      <c r="F99" s="49">
        <v>23</v>
      </c>
      <c r="G99" s="49">
        <v>14</v>
      </c>
      <c r="I99" s="49">
        <v>2</v>
      </c>
      <c r="J99" s="49">
        <f t="shared" si="3"/>
        <v>15</v>
      </c>
      <c r="K99" s="49">
        <f t="shared" si="0"/>
        <v>69</v>
      </c>
      <c r="L99" s="104">
        <f t="shared" si="1"/>
        <v>0.17857142857142858</v>
      </c>
      <c r="M99" s="104">
        <f t="shared" si="2"/>
        <v>0.1744186046511628</v>
      </c>
    </row>
    <row r="100" spans="1:13" x14ac:dyDescent="0.25">
      <c r="A100" s="107" t="s">
        <v>370</v>
      </c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64">
        <f>AVERAGE(L54:L99)</f>
        <v>0.26557674203843395</v>
      </c>
      <c r="M100" s="64">
        <f>AVERAGE(M54:M99)</f>
        <v>0.23708381435121378</v>
      </c>
    </row>
    <row r="103" spans="1:13" x14ac:dyDescent="0.25">
      <c r="A103" s="52" t="s">
        <v>733</v>
      </c>
    </row>
    <row r="104" spans="1:13" x14ac:dyDescent="0.25">
      <c r="A104" s="52"/>
    </row>
    <row r="105" spans="1:13" x14ac:dyDescent="0.25">
      <c r="A105" s="102" t="s">
        <v>369</v>
      </c>
    </row>
    <row r="106" spans="1:13" x14ac:dyDescent="0.25">
      <c r="A106" s="102"/>
    </row>
    <row r="107" spans="1:13" ht="33" x14ac:dyDescent="0.25">
      <c r="A107" s="73" t="s">
        <v>258</v>
      </c>
      <c r="B107" s="73" t="s">
        <v>865</v>
      </c>
      <c r="C107" s="73" t="s">
        <v>366</v>
      </c>
      <c r="D107" s="73" t="s">
        <v>367</v>
      </c>
      <c r="E107" s="73" t="s">
        <v>368</v>
      </c>
    </row>
    <row r="108" spans="1:13" x14ac:dyDescent="0.25">
      <c r="A108" s="49" t="s">
        <v>151</v>
      </c>
      <c r="B108" s="105">
        <v>237.76315789473685</v>
      </c>
      <c r="C108" s="104">
        <v>229.86842105263159</v>
      </c>
      <c r="D108" s="104">
        <v>158.42982456140351</v>
      </c>
      <c r="E108" s="104">
        <v>167.2305581164579</v>
      </c>
    </row>
    <row r="109" spans="1:13" x14ac:dyDescent="0.25">
      <c r="A109" s="49" t="s">
        <v>154</v>
      </c>
      <c r="B109" s="105">
        <v>253.42553191489361</v>
      </c>
      <c r="C109" s="104">
        <v>245.51063829787233</v>
      </c>
      <c r="D109" s="104">
        <v>140.94858156028369</v>
      </c>
      <c r="E109" s="104">
        <v>167.2305581164579</v>
      </c>
    </row>
    <row r="110" spans="1:13" x14ac:dyDescent="0.25">
      <c r="A110" s="49" t="s">
        <v>149</v>
      </c>
      <c r="B110" s="105">
        <v>207.35714285714286</v>
      </c>
      <c r="C110" s="104">
        <v>188.97619047619048</v>
      </c>
      <c r="D110" s="104">
        <v>134.16865079365078</v>
      </c>
      <c r="E110" s="104">
        <v>167.2305581164579</v>
      </c>
    </row>
    <row r="111" spans="1:13" x14ac:dyDescent="0.25">
      <c r="A111" s="49" t="s">
        <v>158</v>
      </c>
      <c r="B111" s="105">
        <v>218.05747126436782</v>
      </c>
      <c r="C111" s="104">
        <v>207.67816091954023</v>
      </c>
      <c r="D111" s="104">
        <v>132.69444444444443</v>
      </c>
      <c r="E111" s="104">
        <v>167.2305581164579</v>
      </c>
    </row>
    <row r="112" spans="1:13" x14ac:dyDescent="0.25">
      <c r="A112" s="49" t="s">
        <v>140</v>
      </c>
      <c r="B112" s="105">
        <v>196</v>
      </c>
      <c r="C112" s="104">
        <v>180.03030303030303</v>
      </c>
      <c r="D112" s="104">
        <v>128.34848484848484</v>
      </c>
      <c r="E112" s="104">
        <v>167.2305581164579</v>
      </c>
    </row>
    <row r="113" spans="1:5" x14ac:dyDescent="0.25">
      <c r="A113" s="49" t="s">
        <v>150</v>
      </c>
      <c r="B113" s="105">
        <v>200.7608695652174</v>
      </c>
      <c r="C113" s="104">
        <v>192.32608695652175</v>
      </c>
      <c r="D113" s="104">
        <v>126.34420289855072</v>
      </c>
      <c r="E113" s="104">
        <v>167.2305581164579</v>
      </c>
    </row>
    <row r="114" spans="1:5" x14ac:dyDescent="0.25">
      <c r="A114" s="49" t="s">
        <v>156</v>
      </c>
      <c r="B114" s="105">
        <v>196.671875</v>
      </c>
      <c r="C114" s="104">
        <v>177.3125</v>
      </c>
      <c r="D114" s="104">
        <v>125.578125</v>
      </c>
      <c r="E114" s="104">
        <v>167.2305581164579</v>
      </c>
    </row>
    <row r="115" spans="1:5" x14ac:dyDescent="0.25">
      <c r="A115" s="49" t="s">
        <v>157</v>
      </c>
      <c r="B115" s="105">
        <v>170.13924050632912</v>
      </c>
      <c r="C115" s="104">
        <v>162.41772151898735</v>
      </c>
      <c r="D115" s="104">
        <v>124.34810126582279</v>
      </c>
      <c r="E115" s="104">
        <v>167.2305581164579</v>
      </c>
    </row>
    <row r="116" spans="1:5" x14ac:dyDescent="0.25">
      <c r="A116" s="49" t="s">
        <v>136</v>
      </c>
      <c r="B116" s="105">
        <v>198.88</v>
      </c>
      <c r="C116" s="104">
        <v>182.12</v>
      </c>
      <c r="D116" s="104">
        <v>121.32</v>
      </c>
      <c r="E116" s="104">
        <v>167.2305581164579</v>
      </c>
    </row>
    <row r="117" spans="1:5" x14ac:dyDescent="0.25">
      <c r="A117" s="49" t="s">
        <v>147</v>
      </c>
      <c r="B117" s="105">
        <v>205.42553191489361</v>
      </c>
      <c r="C117" s="104">
        <v>194.97872340425531</v>
      </c>
      <c r="D117" s="104">
        <v>113</v>
      </c>
      <c r="E117" s="104">
        <v>167.2305581164579</v>
      </c>
    </row>
    <row r="118" spans="1:5" x14ac:dyDescent="0.25">
      <c r="A118" s="49" t="s">
        <v>152</v>
      </c>
      <c r="B118" s="105">
        <v>174.87096774193549</v>
      </c>
      <c r="C118" s="104">
        <v>158.35483870967741</v>
      </c>
      <c r="D118" s="104">
        <v>104.19354838709677</v>
      </c>
      <c r="E118" s="104">
        <v>167.2305581164579</v>
      </c>
    </row>
    <row r="119" spans="1:5" x14ac:dyDescent="0.25">
      <c r="A119" s="49" t="s">
        <v>148</v>
      </c>
      <c r="B119" s="105">
        <v>182.625</v>
      </c>
      <c r="C119" s="104">
        <v>172.39285714285714</v>
      </c>
      <c r="D119" s="104">
        <v>100.36607142857143</v>
      </c>
      <c r="E119" s="104">
        <v>167.2305581164579</v>
      </c>
    </row>
    <row r="120" spans="1:5" x14ac:dyDescent="0.25">
      <c r="A120" s="49" t="s">
        <v>134</v>
      </c>
      <c r="B120" s="105">
        <v>205.55555555555554</v>
      </c>
      <c r="C120" s="104">
        <v>185</v>
      </c>
      <c r="D120" s="104">
        <v>98.512345679012356</v>
      </c>
      <c r="E120" s="104">
        <v>167.2305581164579</v>
      </c>
    </row>
    <row r="121" spans="1:5" x14ac:dyDescent="0.25">
      <c r="A121" s="49" t="s">
        <v>145</v>
      </c>
      <c r="B121" s="105">
        <v>170.66666666666666</v>
      </c>
      <c r="C121" s="104">
        <v>153.14814814814815</v>
      </c>
      <c r="D121" s="104">
        <v>95.351851851851848</v>
      </c>
      <c r="E121" s="104">
        <v>167.2305581164579</v>
      </c>
    </row>
    <row r="122" spans="1:5" x14ac:dyDescent="0.25">
      <c r="A122" s="49" t="s">
        <v>142</v>
      </c>
      <c r="B122" s="105">
        <v>175.54166666666666</v>
      </c>
      <c r="C122" s="104">
        <v>168.6875</v>
      </c>
      <c r="D122" s="104">
        <v>93.5</v>
      </c>
      <c r="E122" s="104">
        <v>167.2305581164579</v>
      </c>
    </row>
    <row r="123" spans="1:5" x14ac:dyDescent="0.25">
      <c r="A123" s="49" t="s">
        <v>135</v>
      </c>
      <c r="B123" s="105">
        <v>177.6875</v>
      </c>
      <c r="C123" s="104">
        <v>165.0625</v>
      </c>
      <c r="D123" s="104">
        <v>88.0390625</v>
      </c>
      <c r="E123" s="104">
        <v>167.2305581164579</v>
      </c>
    </row>
    <row r="124" spans="1:5" x14ac:dyDescent="0.25">
      <c r="A124" s="49" t="s">
        <v>128</v>
      </c>
      <c r="B124" s="105">
        <v>179.72</v>
      </c>
      <c r="C124" s="104">
        <v>165.44</v>
      </c>
      <c r="D124" s="104">
        <v>87.83</v>
      </c>
      <c r="E124" s="104">
        <v>167.2305581164579</v>
      </c>
    </row>
    <row r="125" spans="1:5" x14ac:dyDescent="0.25">
      <c r="A125" s="49" t="s">
        <v>144</v>
      </c>
      <c r="B125" s="105">
        <v>264.71186440677968</v>
      </c>
      <c r="C125" s="104">
        <v>249.13559322033899</v>
      </c>
      <c r="D125" s="104">
        <v>87.13276836158191</v>
      </c>
      <c r="E125" s="104">
        <v>167.2305581164579</v>
      </c>
    </row>
    <row r="126" spans="1:5" x14ac:dyDescent="0.25">
      <c r="A126" s="49" t="s">
        <v>130</v>
      </c>
      <c r="B126" s="105">
        <v>167.96296296296296</v>
      </c>
      <c r="C126" s="104">
        <v>159.66666666666666</v>
      </c>
      <c r="D126" s="104">
        <v>87.058641975308646</v>
      </c>
      <c r="E126" s="104">
        <v>167.2305581164579</v>
      </c>
    </row>
    <row r="127" spans="1:5" x14ac:dyDescent="0.25">
      <c r="A127" s="49" t="s">
        <v>132</v>
      </c>
      <c r="B127" s="105">
        <v>190.83333333333334</v>
      </c>
      <c r="C127" s="104">
        <v>175.26666666666668</v>
      </c>
      <c r="D127" s="104">
        <v>84.469444444444449</v>
      </c>
      <c r="E127" s="104">
        <v>167.2305581164579</v>
      </c>
    </row>
    <row r="128" spans="1:5" x14ac:dyDescent="0.25">
      <c r="A128" s="49" t="s">
        <v>153</v>
      </c>
      <c r="B128" s="105">
        <v>157.87179487179486</v>
      </c>
      <c r="C128" s="104">
        <v>145.07692307692307</v>
      </c>
      <c r="D128" s="104">
        <v>83.388888888888886</v>
      </c>
      <c r="E128" s="104">
        <v>167.2305581164579</v>
      </c>
    </row>
    <row r="129" spans="1:5" x14ac:dyDescent="0.25">
      <c r="A129" s="49" t="s">
        <v>100</v>
      </c>
      <c r="B129" s="105">
        <v>152.83928571428572</v>
      </c>
      <c r="C129" s="104">
        <v>127.30357142857143</v>
      </c>
      <c r="D129" s="104">
        <v>79.174107142857139</v>
      </c>
      <c r="E129" s="104">
        <v>167.2305581164579</v>
      </c>
    </row>
    <row r="130" spans="1:5" x14ac:dyDescent="0.25">
      <c r="A130" s="49" t="s">
        <v>137</v>
      </c>
      <c r="B130" s="105">
        <v>184</v>
      </c>
      <c r="C130" s="104">
        <v>158.67500000000001</v>
      </c>
      <c r="D130" s="104">
        <v>79.037499999999994</v>
      </c>
      <c r="E130" s="104">
        <v>167.2305581164579</v>
      </c>
    </row>
    <row r="131" spans="1:5" x14ac:dyDescent="0.25">
      <c r="A131" s="49" t="s">
        <v>90</v>
      </c>
      <c r="B131" s="105">
        <v>157.46666666666667</v>
      </c>
      <c r="C131" s="104">
        <v>150.86666666666667</v>
      </c>
      <c r="D131" s="104">
        <v>78.38333333333334</v>
      </c>
      <c r="E131" s="104">
        <v>167.2305581164579</v>
      </c>
    </row>
    <row r="132" spans="1:5" x14ac:dyDescent="0.25">
      <c r="A132" s="49" t="s">
        <v>125</v>
      </c>
      <c r="B132" s="105">
        <v>151.33333333333334</v>
      </c>
      <c r="C132" s="104">
        <v>137.75</v>
      </c>
      <c r="D132" s="104">
        <v>75.225694444444443</v>
      </c>
      <c r="E132" s="104">
        <v>167.2305581164579</v>
      </c>
    </row>
    <row r="133" spans="1:5" x14ac:dyDescent="0.25">
      <c r="A133" s="49" t="s">
        <v>127</v>
      </c>
      <c r="B133" s="105">
        <v>164.68965517241378</v>
      </c>
      <c r="C133" s="104">
        <v>157.62068965517241</v>
      </c>
      <c r="D133" s="104">
        <v>75.192528735632195</v>
      </c>
      <c r="E133" s="104">
        <v>167.2305581164579</v>
      </c>
    </row>
    <row r="134" spans="1:5" x14ac:dyDescent="0.25">
      <c r="A134" s="49" t="s">
        <v>138</v>
      </c>
      <c r="B134" s="105">
        <v>143.78</v>
      </c>
      <c r="C134" s="104">
        <v>131.9</v>
      </c>
      <c r="D134" s="104">
        <v>74.641666666666666</v>
      </c>
      <c r="E134" s="104">
        <v>167.2305581164579</v>
      </c>
    </row>
    <row r="135" spans="1:5" x14ac:dyDescent="0.25">
      <c r="A135" s="49" t="s">
        <v>155</v>
      </c>
      <c r="B135" s="105">
        <v>127.46938775510205</v>
      </c>
      <c r="C135" s="104">
        <v>118.25510204081633</v>
      </c>
      <c r="D135" s="104">
        <v>74.22193877551021</v>
      </c>
      <c r="E135" s="104">
        <v>167.2305581164579</v>
      </c>
    </row>
    <row r="136" spans="1:5" x14ac:dyDescent="0.25">
      <c r="A136" s="49" t="s">
        <v>141</v>
      </c>
      <c r="B136" s="105">
        <v>151.27586206896552</v>
      </c>
      <c r="C136" s="104">
        <v>131.82758620689654</v>
      </c>
      <c r="D136" s="104">
        <v>73.879310344827587</v>
      </c>
      <c r="E136" s="104">
        <v>167.2305581164579</v>
      </c>
    </row>
    <row r="137" spans="1:5" x14ac:dyDescent="0.25">
      <c r="A137" s="49" t="s">
        <v>143</v>
      </c>
      <c r="B137" s="105">
        <v>163.22727272727272</v>
      </c>
      <c r="C137" s="104">
        <v>151.03030303030303</v>
      </c>
      <c r="D137" s="104">
        <v>72.319444444444443</v>
      </c>
      <c r="E137" s="104">
        <v>167.2305581164579</v>
      </c>
    </row>
    <row r="138" spans="1:5" x14ac:dyDescent="0.25">
      <c r="A138" s="49" t="s">
        <v>126</v>
      </c>
      <c r="B138" s="105">
        <v>118.79310344827586</v>
      </c>
      <c r="C138" s="104">
        <v>112.55172413793103</v>
      </c>
      <c r="D138" s="104">
        <v>72.175287356321846</v>
      </c>
      <c r="E138" s="104">
        <v>167.2305581164579</v>
      </c>
    </row>
    <row r="139" spans="1:5" x14ac:dyDescent="0.25">
      <c r="A139" s="49" t="s">
        <v>159</v>
      </c>
      <c r="B139" s="105">
        <v>143.7764705882353</v>
      </c>
      <c r="C139" s="104">
        <v>126.47058823529412</v>
      </c>
      <c r="D139" s="104">
        <v>71.500490196078431</v>
      </c>
      <c r="E139" s="104">
        <v>167.2305581164579</v>
      </c>
    </row>
    <row r="140" spans="1:5" x14ac:dyDescent="0.25">
      <c r="A140" s="49" t="s">
        <v>129</v>
      </c>
      <c r="B140" s="105">
        <v>147.5625</v>
      </c>
      <c r="C140" s="104">
        <v>133.625</v>
      </c>
      <c r="D140" s="104">
        <v>69.856770833333329</v>
      </c>
      <c r="E140" s="104">
        <v>167.2305581164579</v>
      </c>
    </row>
    <row r="141" spans="1:5" x14ac:dyDescent="0.25">
      <c r="A141" s="49" t="s">
        <v>119</v>
      </c>
      <c r="B141" s="105">
        <v>176.3125</v>
      </c>
      <c r="C141" s="104">
        <v>157.3125</v>
      </c>
      <c r="D141" s="104">
        <v>68.734375</v>
      </c>
      <c r="E141" s="104">
        <v>167.2305581164579</v>
      </c>
    </row>
    <row r="142" spans="1:5" x14ac:dyDescent="0.25">
      <c r="A142" s="49" t="s">
        <v>124</v>
      </c>
      <c r="B142" s="105">
        <v>149.69230769230768</v>
      </c>
      <c r="C142" s="104">
        <v>138.84615384615384</v>
      </c>
      <c r="D142" s="104">
        <v>66.945512820512818</v>
      </c>
      <c r="E142" s="104">
        <v>167.2305581164579</v>
      </c>
    </row>
    <row r="143" spans="1:5" x14ac:dyDescent="0.25">
      <c r="A143" s="49" t="s">
        <v>121</v>
      </c>
      <c r="B143" s="105">
        <v>96.391304347826093</v>
      </c>
      <c r="C143" s="104">
        <v>89.826086956521735</v>
      </c>
      <c r="D143" s="104">
        <v>61.786231884057969</v>
      </c>
      <c r="E143" s="104">
        <v>167.2305581164579</v>
      </c>
    </row>
    <row r="144" spans="1:5" x14ac:dyDescent="0.25">
      <c r="A144" s="49" t="s">
        <v>146</v>
      </c>
      <c r="B144" s="105">
        <v>156.90697674418604</v>
      </c>
      <c r="C144" s="104">
        <v>124.12790697674419</v>
      </c>
      <c r="D144" s="104">
        <v>61.302325581395351</v>
      </c>
      <c r="E144" s="104">
        <v>167.2305581164579</v>
      </c>
    </row>
    <row r="145" spans="1:5" x14ac:dyDescent="0.25">
      <c r="A145" s="49" t="s">
        <v>133</v>
      </c>
      <c r="B145" s="105">
        <v>160.61904761904762</v>
      </c>
      <c r="C145" s="104">
        <v>143.76190476190476</v>
      </c>
      <c r="D145" s="104">
        <v>60.767857142857146</v>
      </c>
      <c r="E145" s="104">
        <v>167.2305581164579</v>
      </c>
    </row>
    <row r="146" spans="1:5" x14ac:dyDescent="0.25">
      <c r="A146" s="49" t="s">
        <v>103</v>
      </c>
      <c r="B146" s="105">
        <v>127.28947368421052</v>
      </c>
      <c r="C146" s="104">
        <v>109.15789473684211</v>
      </c>
      <c r="D146" s="104">
        <v>56.267543859649116</v>
      </c>
      <c r="E146" s="104">
        <v>167.2305581164579</v>
      </c>
    </row>
    <row r="147" spans="1:5" x14ac:dyDescent="0.25">
      <c r="A147" s="49" t="s">
        <v>123</v>
      </c>
      <c r="B147" s="105">
        <v>144.1875</v>
      </c>
      <c r="C147" s="104">
        <v>118.59375</v>
      </c>
      <c r="D147" s="104">
        <v>52.924479166666664</v>
      </c>
      <c r="E147" s="104">
        <v>167.2305581164579</v>
      </c>
    </row>
    <row r="148" spans="1:5" x14ac:dyDescent="0.25">
      <c r="A148" s="49" t="s">
        <v>139</v>
      </c>
      <c r="B148" s="105">
        <v>137.26027397260273</v>
      </c>
      <c r="C148" s="104">
        <v>118.83561643835617</v>
      </c>
      <c r="D148" s="104">
        <v>52.380136986301373</v>
      </c>
      <c r="E148" s="104">
        <v>167.2305581164579</v>
      </c>
    </row>
    <row r="149" spans="1:5" x14ac:dyDescent="0.25">
      <c r="A149" s="49" t="s">
        <v>110</v>
      </c>
      <c r="B149" s="105">
        <v>116.23913043478261</v>
      </c>
      <c r="C149" s="104">
        <v>104.30434782608695</v>
      </c>
      <c r="D149" s="104">
        <v>52.315217391304351</v>
      </c>
      <c r="E149" s="104">
        <v>167.2305581164579</v>
      </c>
    </row>
    <row r="150" spans="1:5" x14ac:dyDescent="0.25">
      <c r="A150" s="49" t="s">
        <v>122</v>
      </c>
      <c r="B150" s="105">
        <v>123.93103448275862</v>
      </c>
      <c r="C150" s="104">
        <v>114.86206896551724</v>
      </c>
      <c r="D150" s="104">
        <v>50.206896551724135</v>
      </c>
      <c r="E150" s="104">
        <v>167.2305581164579</v>
      </c>
    </row>
    <row r="151" spans="1:5" x14ac:dyDescent="0.25">
      <c r="A151" s="49" t="s">
        <v>131</v>
      </c>
      <c r="B151" s="105">
        <v>93.705882352941174</v>
      </c>
      <c r="C151" s="104">
        <v>89.372549019607845</v>
      </c>
      <c r="D151" s="104">
        <v>46.638888888888893</v>
      </c>
      <c r="E151" s="104">
        <v>167.2305581164579</v>
      </c>
    </row>
    <row r="152" spans="1:5" x14ac:dyDescent="0.25">
      <c r="A152" s="49" t="s">
        <v>120</v>
      </c>
      <c r="B152" s="105">
        <v>130.82857142857142</v>
      </c>
      <c r="C152" s="104">
        <v>114.22857142857143</v>
      </c>
      <c r="D152" s="104">
        <v>35.661904761904765</v>
      </c>
      <c r="E152" s="104">
        <v>167.2305581164579</v>
      </c>
    </row>
    <row r="153" spans="1:5" x14ac:dyDescent="0.25">
      <c r="A153" s="49" t="s">
        <v>118</v>
      </c>
      <c r="B153" s="105">
        <v>140.5</v>
      </c>
      <c r="C153" s="104">
        <v>104.17857142857143</v>
      </c>
      <c r="D153" s="104">
        <v>32.848214285714285</v>
      </c>
      <c r="E153" s="104">
        <v>167.2305581164579</v>
      </c>
    </row>
    <row r="154" spans="1:5" x14ac:dyDescent="0.25">
      <c r="A154" s="107" t="s">
        <v>370</v>
      </c>
      <c r="B154" s="93">
        <v>167.23055811645787</v>
      </c>
      <c r="C154" s="64">
        <v>152.68988245813284</v>
      </c>
      <c r="D154" s="64">
        <v>84.987189032257021</v>
      </c>
      <c r="E154" s="64">
        <v>167.23055811645804</v>
      </c>
    </row>
    <row r="157" spans="1:5" x14ac:dyDescent="0.25">
      <c r="A157" s="52" t="s">
        <v>920</v>
      </c>
    </row>
    <row r="159" spans="1:5" x14ac:dyDescent="0.25">
      <c r="A159" s="102" t="s">
        <v>369</v>
      </c>
    </row>
    <row r="161" spans="1:2" ht="49.5" x14ac:dyDescent="0.25">
      <c r="A161" s="73" t="s">
        <v>258</v>
      </c>
      <c r="B161" s="73" t="s">
        <v>513</v>
      </c>
    </row>
    <row r="162" spans="1:2" x14ac:dyDescent="0.25">
      <c r="A162" s="2" t="s">
        <v>119</v>
      </c>
      <c r="B162" s="10">
        <v>13.750000000000002</v>
      </c>
    </row>
    <row r="163" spans="1:2" x14ac:dyDescent="0.25">
      <c r="A163" s="2" t="s">
        <v>90</v>
      </c>
      <c r="B163" s="10">
        <v>12.790697674418606</v>
      </c>
    </row>
    <row r="164" spans="1:2" x14ac:dyDescent="0.25">
      <c r="A164" s="2" t="s">
        <v>126</v>
      </c>
      <c r="B164" s="10">
        <v>11.76470588235294</v>
      </c>
    </row>
    <row r="165" spans="1:2" x14ac:dyDescent="0.25">
      <c r="A165" s="2" t="s">
        <v>122</v>
      </c>
      <c r="B165" s="10">
        <v>11.403508771929824</v>
      </c>
    </row>
    <row r="166" spans="1:2" x14ac:dyDescent="0.25">
      <c r="A166" s="2" t="s">
        <v>125</v>
      </c>
      <c r="B166" s="10">
        <v>10.891089108910892</v>
      </c>
    </row>
    <row r="167" spans="1:2" x14ac:dyDescent="0.25">
      <c r="A167" s="2" t="s">
        <v>121</v>
      </c>
      <c r="B167" s="10">
        <v>10.810810810810811</v>
      </c>
    </row>
    <row r="168" spans="1:2" x14ac:dyDescent="0.25">
      <c r="A168" s="2" t="s">
        <v>124</v>
      </c>
      <c r="B168" s="10">
        <v>10.091743119266056</v>
      </c>
    </row>
    <row r="169" spans="1:2" x14ac:dyDescent="0.25">
      <c r="A169" s="2" t="s">
        <v>136</v>
      </c>
      <c r="B169" s="10">
        <v>9.7345132743362832</v>
      </c>
    </row>
    <row r="170" spans="1:2" x14ac:dyDescent="0.25">
      <c r="A170" s="2" t="s">
        <v>128</v>
      </c>
      <c r="B170" s="10">
        <v>9.5652173913043477</v>
      </c>
    </row>
    <row r="171" spans="1:2" x14ac:dyDescent="0.25">
      <c r="A171" s="2" t="s">
        <v>134</v>
      </c>
      <c r="B171" s="10">
        <v>9.2592592592592595</v>
      </c>
    </row>
    <row r="172" spans="1:2" x14ac:dyDescent="0.25">
      <c r="A172" s="2" t="s">
        <v>123</v>
      </c>
      <c r="B172" s="10">
        <v>9.1603053435114496</v>
      </c>
    </row>
    <row r="173" spans="1:2" x14ac:dyDescent="0.25">
      <c r="A173" s="2" t="s">
        <v>130</v>
      </c>
      <c r="B173" s="10">
        <v>9.0163934426229506</v>
      </c>
    </row>
    <row r="174" spans="1:2" x14ac:dyDescent="0.25">
      <c r="A174" s="2" t="s">
        <v>138</v>
      </c>
      <c r="B174" s="10">
        <v>8.9285714285714288</v>
      </c>
    </row>
    <row r="175" spans="1:2" x14ac:dyDescent="0.25">
      <c r="A175" s="2" t="s">
        <v>118</v>
      </c>
      <c r="B175" s="10">
        <v>8.9285714285714288</v>
      </c>
    </row>
    <row r="176" spans="1:2" x14ac:dyDescent="0.25">
      <c r="A176" s="2" t="s">
        <v>120</v>
      </c>
      <c r="B176" s="10">
        <v>8.8435374149659864</v>
      </c>
    </row>
    <row r="177" spans="1:2" x14ac:dyDescent="0.25">
      <c r="A177" s="2" t="s">
        <v>140</v>
      </c>
      <c r="B177" s="10">
        <v>8.7999999999999989</v>
      </c>
    </row>
    <row r="178" spans="1:2" x14ac:dyDescent="0.25">
      <c r="A178" s="2" t="s">
        <v>131</v>
      </c>
      <c r="B178" s="10">
        <v>8.695652173913043</v>
      </c>
    </row>
    <row r="179" spans="1:2" x14ac:dyDescent="0.25">
      <c r="A179" s="2" t="s">
        <v>139</v>
      </c>
      <c r="B179" s="10">
        <v>8.3333333333333321</v>
      </c>
    </row>
    <row r="180" spans="1:2" x14ac:dyDescent="0.25">
      <c r="A180" s="2" t="s">
        <v>132</v>
      </c>
      <c r="B180" s="10">
        <v>7.9710144927536222</v>
      </c>
    </row>
    <row r="181" spans="1:2" x14ac:dyDescent="0.25">
      <c r="A181" s="2" t="s">
        <v>129</v>
      </c>
      <c r="B181" s="10">
        <v>7.6388888888888893</v>
      </c>
    </row>
    <row r="182" spans="1:2" x14ac:dyDescent="0.25">
      <c r="A182" s="2" t="s">
        <v>103</v>
      </c>
      <c r="B182" s="10">
        <v>7.5581395348837201</v>
      </c>
    </row>
    <row r="183" spans="1:2" x14ac:dyDescent="0.25">
      <c r="A183" s="2" t="s">
        <v>135</v>
      </c>
      <c r="B183" s="10">
        <v>7.4626865671641784</v>
      </c>
    </row>
    <row r="184" spans="1:2" x14ac:dyDescent="0.25">
      <c r="A184" s="2" t="s">
        <v>110</v>
      </c>
      <c r="B184" s="10">
        <v>7.3825503355704702</v>
      </c>
    </row>
    <row r="185" spans="1:2" x14ac:dyDescent="0.25">
      <c r="A185" s="2" t="s">
        <v>150</v>
      </c>
      <c r="B185" s="10">
        <v>7.3446327683615822</v>
      </c>
    </row>
    <row r="186" spans="1:2" x14ac:dyDescent="0.25">
      <c r="A186" s="2" t="s">
        <v>151</v>
      </c>
      <c r="B186" s="10">
        <v>7.333333333333333</v>
      </c>
    </row>
    <row r="187" spans="1:2" x14ac:dyDescent="0.25">
      <c r="A187" s="2" t="s">
        <v>137</v>
      </c>
      <c r="B187" s="10">
        <v>6.962025316455696</v>
      </c>
    </row>
    <row r="188" spans="1:2" x14ac:dyDescent="0.25">
      <c r="A188" s="2" t="s">
        <v>149</v>
      </c>
      <c r="B188" s="10">
        <v>6.5868263473053901</v>
      </c>
    </row>
    <row r="189" spans="1:2" x14ac:dyDescent="0.25">
      <c r="A189" s="2" t="s">
        <v>133</v>
      </c>
      <c r="B189" s="10">
        <v>6.3583815028901727</v>
      </c>
    </row>
    <row r="190" spans="1:2" x14ac:dyDescent="0.25">
      <c r="A190" s="2" t="s">
        <v>145</v>
      </c>
      <c r="B190" s="10">
        <v>6.2893081761006293</v>
      </c>
    </row>
    <row r="191" spans="1:2" x14ac:dyDescent="0.25">
      <c r="A191" s="2" t="s">
        <v>147</v>
      </c>
      <c r="B191" s="10">
        <v>6.1538461538461542</v>
      </c>
    </row>
    <row r="192" spans="1:2" x14ac:dyDescent="0.25">
      <c r="A192" s="2" t="s">
        <v>154</v>
      </c>
      <c r="B192" s="10">
        <v>6.0606060606060606</v>
      </c>
    </row>
    <row r="193" spans="1:2" x14ac:dyDescent="0.25">
      <c r="A193" s="2" t="s">
        <v>141</v>
      </c>
      <c r="B193" s="10">
        <v>5.9113300492610836</v>
      </c>
    </row>
    <row r="194" spans="1:2" x14ac:dyDescent="0.25">
      <c r="A194" s="2" t="s">
        <v>157</v>
      </c>
      <c r="B194" s="10">
        <v>5.8823529411764701</v>
      </c>
    </row>
    <row r="195" spans="1:2" x14ac:dyDescent="0.25">
      <c r="A195" s="2" t="s">
        <v>142</v>
      </c>
      <c r="B195" s="10">
        <v>5.7894736842105265</v>
      </c>
    </row>
    <row r="196" spans="1:2" x14ac:dyDescent="0.25">
      <c r="A196" s="2" t="s">
        <v>152</v>
      </c>
      <c r="B196" s="10">
        <v>5.7268722466960353</v>
      </c>
    </row>
    <row r="197" spans="1:2" x14ac:dyDescent="0.25">
      <c r="A197" s="2" t="s">
        <v>144</v>
      </c>
      <c r="B197" s="10">
        <v>5.6603773584905666</v>
      </c>
    </row>
    <row r="198" spans="1:2" x14ac:dyDescent="0.25">
      <c r="A198" s="2" t="s">
        <v>127</v>
      </c>
      <c r="B198" s="10">
        <v>5.439330543933055</v>
      </c>
    </row>
    <row r="199" spans="1:2" x14ac:dyDescent="0.25">
      <c r="A199" s="2" t="s">
        <v>100</v>
      </c>
      <c r="B199" s="10">
        <v>5.2884615384615383</v>
      </c>
    </row>
    <row r="200" spans="1:2" x14ac:dyDescent="0.25">
      <c r="A200" s="2" t="s">
        <v>156</v>
      </c>
      <c r="B200" s="10">
        <v>5.2173913043478262</v>
      </c>
    </row>
    <row r="201" spans="1:2" x14ac:dyDescent="0.25">
      <c r="A201" s="2" t="s">
        <v>155</v>
      </c>
      <c r="B201" s="10">
        <v>5.1660516605166054</v>
      </c>
    </row>
    <row r="202" spans="1:2" x14ac:dyDescent="0.25">
      <c r="A202" s="2" t="s">
        <v>148</v>
      </c>
      <c r="B202" s="10">
        <v>4.9773755656108598</v>
      </c>
    </row>
    <row r="203" spans="1:2" x14ac:dyDescent="0.25">
      <c r="A203" s="2" t="s">
        <v>143</v>
      </c>
      <c r="B203" s="10">
        <v>4.9586776859504136</v>
      </c>
    </row>
    <row r="204" spans="1:2" x14ac:dyDescent="0.25">
      <c r="A204" s="2" t="s">
        <v>153</v>
      </c>
      <c r="B204" s="10">
        <v>4.3824701195219129</v>
      </c>
    </row>
    <row r="205" spans="1:2" x14ac:dyDescent="0.25">
      <c r="A205" s="2" t="s">
        <v>146</v>
      </c>
      <c r="B205" s="10">
        <v>4.0892193308550189</v>
      </c>
    </row>
    <row r="206" spans="1:2" x14ac:dyDescent="0.25">
      <c r="A206" s="2" t="s">
        <v>158</v>
      </c>
      <c r="B206" s="10">
        <v>3.9886039886039883</v>
      </c>
    </row>
    <row r="207" spans="1:2" x14ac:dyDescent="0.25">
      <c r="A207" s="2" t="s">
        <v>159</v>
      </c>
      <c r="B207" s="10">
        <v>3.4416826003824093</v>
      </c>
    </row>
    <row r="208" spans="1:2" x14ac:dyDescent="0.3">
      <c r="A208" s="107" t="s">
        <v>512</v>
      </c>
      <c r="B208" s="109">
        <v>7.5606482598751494</v>
      </c>
    </row>
    <row r="209" spans="1:2" x14ac:dyDescent="0.3">
      <c r="B209" s="124"/>
    </row>
    <row r="210" spans="1:2" x14ac:dyDescent="0.25">
      <c r="B210" s="49"/>
    </row>
    <row r="211" spans="1:2" x14ac:dyDescent="0.25">
      <c r="A211" s="52" t="s">
        <v>439</v>
      </c>
    </row>
    <row r="213" spans="1:2" x14ac:dyDescent="0.25">
      <c r="A213" s="102" t="s">
        <v>731</v>
      </c>
    </row>
    <row r="214" spans="1:2" x14ac:dyDescent="0.25">
      <c r="A214" s="237" t="s">
        <v>732</v>
      </c>
    </row>
    <row r="216" spans="1:2" ht="33" x14ac:dyDescent="0.25">
      <c r="A216" s="86" t="s">
        <v>440</v>
      </c>
      <c r="B216" s="86" t="s">
        <v>441</v>
      </c>
    </row>
    <row r="217" spans="1:2" ht="33" x14ac:dyDescent="0.25">
      <c r="A217" s="129" t="s">
        <v>442</v>
      </c>
      <c r="B217" s="121" t="s">
        <v>443</v>
      </c>
    </row>
    <row r="218" spans="1:2" ht="66" x14ac:dyDescent="0.25">
      <c r="A218" s="129" t="s">
        <v>444</v>
      </c>
      <c r="B218" s="121" t="s">
        <v>445</v>
      </c>
    </row>
    <row r="219" spans="1:2" ht="33" x14ac:dyDescent="0.25">
      <c r="A219" s="129" t="s">
        <v>446</v>
      </c>
      <c r="B219" s="121" t="s">
        <v>453</v>
      </c>
    </row>
    <row r="220" spans="1:2" ht="33" x14ac:dyDescent="0.25">
      <c r="A220" s="129" t="s">
        <v>447</v>
      </c>
      <c r="B220" s="121" t="s">
        <v>448</v>
      </c>
    </row>
    <row r="221" spans="1:2" x14ac:dyDescent="0.25">
      <c r="A221" s="129" t="s">
        <v>449</v>
      </c>
      <c r="B221" s="121" t="s">
        <v>450</v>
      </c>
    </row>
    <row r="222" spans="1:2" x14ac:dyDescent="0.25">
      <c r="A222" s="130" t="s">
        <v>451</v>
      </c>
      <c r="B222" s="125" t="s">
        <v>452</v>
      </c>
    </row>
  </sheetData>
  <sortState ref="A164:B209">
    <sortCondition descending="1" ref="B164"/>
  </sortState>
  <mergeCells count="2">
    <mergeCell ref="B6:C6"/>
    <mergeCell ref="A6:A7"/>
  </mergeCells>
  <hyperlinks>
    <hyperlink ref="A4" r:id="rId1"/>
    <hyperlink ref="A32" r:id="rId2"/>
    <hyperlink ref="A214" r:id="rId3"/>
  </hyperlinks>
  <pageMargins left="0.7" right="0.7" top="0.75" bottom="0.75" header="0.3" footer="0.3"/>
  <pageSetup paperSize="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24.140625" customWidth="1"/>
    <col min="2" max="5" width="9.28515625" bestFit="1" customWidth="1"/>
    <col min="6" max="6" width="9.85546875" bestFit="1" customWidth="1"/>
  </cols>
  <sheetData>
    <row r="1" spans="1:8" ht="16.5" x14ac:dyDescent="0.25">
      <c r="A1" s="75" t="s">
        <v>385</v>
      </c>
    </row>
    <row r="3" spans="1:8" ht="16.5" x14ac:dyDescent="0.3">
      <c r="A3" s="59" t="s">
        <v>220</v>
      </c>
    </row>
    <row r="5" spans="1:8" ht="16.5" x14ac:dyDescent="0.25">
      <c r="A5" s="3"/>
      <c r="B5" s="3">
        <v>2011</v>
      </c>
      <c r="C5" s="3">
        <v>2012</v>
      </c>
      <c r="D5" s="3">
        <v>2013</v>
      </c>
      <c r="E5" s="3">
        <v>2014</v>
      </c>
      <c r="F5" s="3">
        <v>2015</v>
      </c>
      <c r="G5" s="2"/>
      <c r="H5" s="2"/>
    </row>
    <row r="6" spans="1:8" ht="16.5" x14ac:dyDescent="0.25">
      <c r="A6" s="32" t="s">
        <v>382</v>
      </c>
      <c r="B6" s="32">
        <v>3427935.6499999994</v>
      </c>
      <c r="C6" s="32">
        <v>1217254.94</v>
      </c>
      <c r="D6" s="32">
        <v>1807986.3299999998</v>
      </c>
      <c r="E6" s="32">
        <v>4854393.78</v>
      </c>
      <c r="F6" s="32">
        <v>26331017.059999999</v>
      </c>
      <c r="G6" s="2"/>
      <c r="H6" s="2"/>
    </row>
    <row r="7" spans="1:8" ht="16.5" x14ac:dyDescent="0.25">
      <c r="A7" s="32" t="s">
        <v>383</v>
      </c>
      <c r="B7" s="32">
        <v>3129460</v>
      </c>
      <c r="C7" s="32">
        <v>173549</v>
      </c>
      <c r="D7" s="32">
        <v>685937</v>
      </c>
      <c r="E7" s="32">
        <v>3771152</v>
      </c>
      <c r="F7" s="32">
        <v>24447469</v>
      </c>
      <c r="G7" s="2"/>
      <c r="H7" s="2"/>
    </row>
    <row r="8" spans="1:8" ht="16.5" x14ac:dyDescent="0.25">
      <c r="A8" s="32" t="s">
        <v>384</v>
      </c>
      <c r="B8" s="32">
        <f>B6-B7</f>
        <v>298475.64999999944</v>
      </c>
      <c r="C8" s="32">
        <f t="shared" ref="C8:F8" si="0">C6-C7</f>
        <v>1043705.94</v>
      </c>
      <c r="D8" s="32">
        <f t="shared" si="0"/>
        <v>1122049.3299999998</v>
      </c>
      <c r="E8" s="32">
        <f t="shared" si="0"/>
        <v>1083241.7800000003</v>
      </c>
      <c r="F8" s="32">
        <f t="shared" si="0"/>
        <v>1883548.0599999987</v>
      </c>
      <c r="G8" s="2"/>
      <c r="H8" s="2"/>
    </row>
    <row r="9" spans="1:8" ht="16.5" x14ac:dyDescent="0.25">
      <c r="A9" s="5" t="s">
        <v>428</v>
      </c>
      <c r="B9" s="64">
        <f>(B7/B6)*100</f>
        <v>91.292845593528</v>
      </c>
      <c r="C9" s="64">
        <f t="shared" ref="C9:F9" si="1">(C7/C6)*100</f>
        <v>14.257407737445698</v>
      </c>
      <c r="D9" s="64">
        <f t="shared" si="1"/>
        <v>37.939280215686146</v>
      </c>
      <c r="E9" s="64">
        <f t="shared" si="1"/>
        <v>77.685333553636838</v>
      </c>
      <c r="F9" s="64">
        <f t="shared" si="1"/>
        <v>92.846656641830464</v>
      </c>
      <c r="G9" s="2"/>
      <c r="H9" s="2"/>
    </row>
    <row r="10" spans="1:8" ht="16.5" x14ac:dyDescent="0.25">
      <c r="A10" s="2"/>
      <c r="G10" s="2"/>
      <c r="H10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17" sqref="A17"/>
    </sheetView>
  </sheetViews>
  <sheetFormatPr defaultRowHeight="16.5" x14ac:dyDescent="0.25"/>
  <cols>
    <col min="1" max="1" width="61.5703125" style="2" customWidth="1"/>
    <col min="2" max="8" width="22.85546875" style="2" customWidth="1"/>
    <col min="9" max="16384" width="9.140625" style="2"/>
  </cols>
  <sheetData>
    <row r="1" spans="1:5" x14ac:dyDescent="0.25">
      <c r="A1" s="52" t="s">
        <v>552</v>
      </c>
    </row>
    <row r="2" spans="1:5" x14ac:dyDescent="0.25">
      <c r="A2" s="52"/>
    </row>
    <row r="3" spans="1:5" x14ac:dyDescent="0.25">
      <c r="A3" s="102" t="s">
        <v>220</v>
      </c>
    </row>
    <row r="5" spans="1:5" x14ac:dyDescent="0.25">
      <c r="A5" s="8"/>
      <c r="B5" s="160">
        <v>2012</v>
      </c>
      <c r="C5" s="160">
        <v>2013</v>
      </c>
      <c r="D5" s="160">
        <v>2014</v>
      </c>
      <c r="E5" s="113">
        <v>2015</v>
      </c>
    </row>
    <row r="6" spans="1:5" x14ac:dyDescent="0.25">
      <c r="A6" s="168" t="s">
        <v>553</v>
      </c>
      <c r="B6" s="169">
        <v>102</v>
      </c>
      <c r="C6" s="169">
        <v>107</v>
      </c>
      <c r="D6" s="169">
        <v>127</v>
      </c>
      <c r="E6" s="170">
        <v>126</v>
      </c>
    </row>
    <row r="7" spans="1:5" x14ac:dyDescent="0.25">
      <c r="A7" s="144" t="s">
        <v>554</v>
      </c>
      <c r="B7" s="55">
        <v>75</v>
      </c>
      <c r="C7" s="55">
        <v>81</v>
      </c>
      <c r="D7" s="55">
        <v>94</v>
      </c>
      <c r="E7" s="158">
        <v>99</v>
      </c>
    </row>
    <row r="8" spans="1:5" x14ac:dyDescent="0.25">
      <c r="A8" s="144" t="s">
        <v>555</v>
      </c>
      <c r="B8" s="55">
        <v>27</v>
      </c>
      <c r="C8" s="55">
        <v>26</v>
      </c>
      <c r="D8" s="55">
        <v>33</v>
      </c>
      <c r="E8" s="158">
        <v>27</v>
      </c>
    </row>
    <row r="9" spans="1:5" x14ac:dyDescent="0.25">
      <c r="A9" s="168" t="s">
        <v>228</v>
      </c>
      <c r="B9" s="171">
        <v>1383</v>
      </c>
      <c r="C9" s="171">
        <v>1389</v>
      </c>
      <c r="D9" s="171">
        <v>1371</v>
      </c>
      <c r="E9" s="172">
        <v>1332</v>
      </c>
    </row>
    <row r="10" spans="1:5" x14ac:dyDescent="0.25">
      <c r="A10" s="168" t="s">
        <v>229</v>
      </c>
      <c r="B10" s="169">
        <v>0.6</v>
      </c>
      <c r="C10" s="169">
        <v>0.6</v>
      </c>
      <c r="D10" s="169">
        <v>0.5</v>
      </c>
      <c r="E10" s="170">
        <v>0.3</v>
      </c>
    </row>
    <row r="11" spans="1:5" x14ac:dyDescent="0.25">
      <c r="A11" s="173" t="s">
        <v>556</v>
      </c>
      <c r="B11" s="174">
        <v>1486</v>
      </c>
      <c r="C11" s="174">
        <v>1497</v>
      </c>
      <c r="D11" s="174">
        <v>1499</v>
      </c>
      <c r="E11" s="175">
        <v>1459</v>
      </c>
    </row>
    <row r="12" spans="1:5" x14ac:dyDescent="0.25">
      <c r="A12" s="6" t="s">
        <v>557</v>
      </c>
    </row>
    <row r="15" spans="1:5" x14ac:dyDescent="0.25">
      <c r="A15" s="52" t="s">
        <v>558</v>
      </c>
    </row>
    <row r="16" spans="1:5" x14ac:dyDescent="0.25">
      <c r="A16" s="52"/>
    </row>
    <row r="17" spans="1:8" x14ac:dyDescent="0.25">
      <c r="A17" s="6" t="s">
        <v>580</v>
      </c>
    </row>
    <row r="18" spans="1:8" x14ac:dyDescent="0.25">
      <c r="A18" s="11" t="s">
        <v>292</v>
      </c>
    </row>
    <row r="19" spans="1:8" x14ac:dyDescent="0.25">
      <c r="A19" s="11" t="s">
        <v>162</v>
      </c>
    </row>
    <row r="21" spans="1:8" x14ac:dyDescent="0.25">
      <c r="A21" s="8"/>
      <c r="B21" s="160">
        <v>2012</v>
      </c>
      <c r="C21" s="160">
        <v>2013</v>
      </c>
      <c r="D21" s="160">
        <v>2014</v>
      </c>
      <c r="E21" s="113">
        <v>2015</v>
      </c>
      <c r="F21" s="113" t="s">
        <v>559</v>
      </c>
      <c r="G21" s="113" t="s">
        <v>560</v>
      </c>
      <c r="H21" s="113" t="s">
        <v>561</v>
      </c>
    </row>
    <row r="22" spans="1:8" x14ac:dyDescent="0.25">
      <c r="A22" s="168" t="s">
        <v>553</v>
      </c>
      <c r="B22" s="169">
        <v>119</v>
      </c>
      <c r="C22" s="169">
        <v>121</v>
      </c>
      <c r="D22" s="169">
        <v>143</v>
      </c>
      <c r="E22" s="170">
        <v>156</v>
      </c>
      <c r="F22" s="170">
        <v>112</v>
      </c>
      <c r="G22" s="170">
        <v>108</v>
      </c>
      <c r="H22" s="170">
        <v>108</v>
      </c>
    </row>
    <row r="23" spans="1:8" x14ac:dyDescent="0.25">
      <c r="A23" s="144" t="s">
        <v>554</v>
      </c>
      <c r="B23" s="55">
        <v>81</v>
      </c>
      <c r="C23" s="55">
        <v>87</v>
      </c>
      <c r="D23" s="55">
        <v>101</v>
      </c>
      <c r="E23" s="158">
        <v>110</v>
      </c>
      <c r="F23" s="158">
        <v>90</v>
      </c>
      <c r="G23" s="158">
        <v>87</v>
      </c>
      <c r="H23" s="158">
        <v>87</v>
      </c>
    </row>
    <row r="24" spans="1:8" x14ac:dyDescent="0.25">
      <c r="A24" s="144" t="s">
        <v>555</v>
      </c>
      <c r="B24" s="55">
        <v>39</v>
      </c>
      <c r="C24" s="55">
        <v>34</v>
      </c>
      <c r="D24" s="55">
        <v>43</v>
      </c>
      <c r="E24" s="158">
        <v>45</v>
      </c>
      <c r="F24" s="158">
        <v>22</v>
      </c>
      <c r="G24" s="158">
        <v>22</v>
      </c>
      <c r="H24" s="158">
        <v>22</v>
      </c>
    </row>
    <row r="25" spans="1:8" x14ac:dyDescent="0.25">
      <c r="A25" s="168" t="s">
        <v>228</v>
      </c>
      <c r="B25" s="171">
        <v>1389</v>
      </c>
      <c r="C25" s="171">
        <v>1392</v>
      </c>
      <c r="D25" s="171">
        <v>1375</v>
      </c>
      <c r="E25" s="172">
        <v>1339</v>
      </c>
      <c r="F25" s="170">
        <v>1383</v>
      </c>
      <c r="G25" s="170">
        <v>1445</v>
      </c>
      <c r="H25" s="170">
        <v>1481</v>
      </c>
    </row>
    <row r="26" spans="1:8" x14ac:dyDescent="0.25">
      <c r="A26" s="168" t="s">
        <v>229</v>
      </c>
      <c r="B26" s="169">
        <v>0.8</v>
      </c>
      <c r="C26" s="169">
        <v>1.3</v>
      </c>
      <c r="D26" s="169">
        <v>4.9000000000000004</v>
      </c>
      <c r="E26" s="170">
        <v>26.3</v>
      </c>
      <c r="F26" s="170">
        <v>0.5</v>
      </c>
      <c r="G26" s="170">
        <v>0.5</v>
      </c>
      <c r="H26" s="170">
        <v>0.5</v>
      </c>
    </row>
    <row r="27" spans="1:8" x14ac:dyDescent="0.25">
      <c r="A27" s="173" t="s">
        <v>556</v>
      </c>
      <c r="B27" s="174">
        <v>1509</v>
      </c>
      <c r="C27" s="174">
        <v>1515</v>
      </c>
      <c r="D27" s="174">
        <v>1523</v>
      </c>
      <c r="E27" s="175">
        <v>1521</v>
      </c>
      <c r="F27" s="175">
        <v>1495</v>
      </c>
      <c r="G27" s="175">
        <v>1553</v>
      </c>
      <c r="H27" s="175">
        <v>1589</v>
      </c>
    </row>
    <row r="28" spans="1:8" x14ac:dyDescent="0.25">
      <c r="A28" s="144" t="s">
        <v>230</v>
      </c>
      <c r="B28" s="180">
        <v>-1.7</v>
      </c>
      <c r="C28" s="180">
        <v>0.4</v>
      </c>
      <c r="D28" s="180">
        <v>0.5</v>
      </c>
      <c r="E28" s="181">
        <v>-0.1</v>
      </c>
      <c r="F28" s="181">
        <v>-1.7</v>
      </c>
      <c r="G28" s="181">
        <v>3.9</v>
      </c>
      <c r="H28" s="181">
        <v>2.2999999999999998</v>
      </c>
    </row>
    <row r="29" spans="1:8" x14ac:dyDescent="0.25">
      <c r="A29" s="144" t="s">
        <v>562</v>
      </c>
      <c r="B29" s="180">
        <v>2.1</v>
      </c>
      <c r="C29" s="180">
        <v>2.1</v>
      </c>
      <c r="D29" s="180">
        <v>2</v>
      </c>
      <c r="E29" s="181">
        <v>1.9</v>
      </c>
      <c r="F29" s="181">
        <v>1.9</v>
      </c>
      <c r="G29" s="181">
        <v>1.8</v>
      </c>
      <c r="H29" s="181">
        <v>1.8</v>
      </c>
    </row>
    <row r="30" spans="1:8" x14ac:dyDescent="0.25">
      <c r="A30" s="161" t="s">
        <v>563</v>
      </c>
      <c r="B30" s="182">
        <v>5.2</v>
      </c>
      <c r="C30" s="182">
        <v>5</v>
      </c>
      <c r="D30" s="182">
        <v>4.8</v>
      </c>
      <c r="E30" s="183">
        <v>4.3</v>
      </c>
      <c r="F30" s="183">
        <v>4.2</v>
      </c>
      <c r="G30" s="183">
        <v>4.2</v>
      </c>
      <c r="H30" s="183">
        <v>4.2</v>
      </c>
    </row>
    <row r="31" spans="1:8" x14ac:dyDescent="0.25">
      <c r="A31" s="387" t="s">
        <v>564</v>
      </c>
      <c r="B31" s="387"/>
      <c r="C31" s="387"/>
      <c r="D31" s="387"/>
      <c r="E31" s="387"/>
      <c r="F31" s="387"/>
      <c r="G31" s="387"/>
      <c r="H31" s="387"/>
    </row>
    <row r="34" spans="1:8" x14ac:dyDescent="0.25">
      <c r="A34" s="52" t="s">
        <v>565</v>
      </c>
    </row>
    <row r="36" spans="1:8" x14ac:dyDescent="0.25">
      <c r="A36" s="6" t="s">
        <v>220</v>
      </c>
    </row>
    <row r="38" spans="1:8" x14ac:dyDescent="0.25">
      <c r="A38" s="8"/>
      <c r="B38" s="160">
        <v>2012</v>
      </c>
      <c r="C38" s="160">
        <v>2013</v>
      </c>
      <c r="D38" s="160">
        <v>2014</v>
      </c>
      <c r="E38" s="113">
        <v>2015</v>
      </c>
      <c r="F38" s="113" t="s">
        <v>559</v>
      </c>
      <c r="G38" s="113" t="s">
        <v>560</v>
      </c>
      <c r="H38" s="113" t="s">
        <v>561</v>
      </c>
    </row>
    <row r="39" spans="1:8" x14ac:dyDescent="0.25">
      <c r="A39" s="176" t="s">
        <v>566</v>
      </c>
      <c r="B39" s="169">
        <v>143</v>
      </c>
      <c r="C39" s="169">
        <v>127</v>
      </c>
      <c r="D39" s="169">
        <v>129</v>
      </c>
      <c r="E39" s="170">
        <v>134</v>
      </c>
      <c r="F39" s="170">
        <v>133</v>
      </c>
      <c r="G39" s="170">
        <v>179</v>
      </c>
      <c r="H39" s="170">
        <v>194</v>
      </c>
    </row>
    <row r="40" spans="1:8" x14ac:dyDescent="0.25">
      <c r="A40" s="2" t="s">
        <v>567</v>
      </c>
      <c r="B40" s="55">
        <v>42</v>
      </c>
      <c r="C40" s="55">
        <v>22</v>
      </c>
      <c r="D40" s="55">
        <v>37</v>
      </c>
      <c r="E40" s="158">
        <v>22</v>
      </c>
      <c r="F40" s="158">
        <v>31</v>
      </c>
      <c r="G40" s="158">
        <v>30</v>
      </c>
      <c r="H40" s="158">
        <v>25</v>
      </c>
    </row>
    <row r="41" spans="1:8" x14ac:dyDescent="0.25">
      <c r="A41" s="2" t="s">
        <v>568</v>
      </c>
      <c r="B41" s="55">
        <v>98</v>
      </c>
      <c r="C41" s="55">
        <v>104</v>
      </c>
      <c r="D41" s="55">
        <v>91</v>
      </c>
      <c r="E41" s="158">
        <v>111</v>
      </c>
      <c r="F41" s="163"/>
      <c r="G41" s="163"/>
      <c r="H41" s="163"/>
    </row>
    <row r="42" spans="1:8" x14ac:dyDescent="0.25">
      <c r="A42" s="2" t="s">
        <v>569</v>
      </c>
      <c r="B42" s="55">
        <v>2.1</v>
      </c>
      <c r="C42" s="55">
        <v>0.5</v>
      </c>
      <c r="D42" s="55">
        <v>1.1000000000000001</v>
      </c>
      <c r="E42" s="158">
        <v>0.6</v>
      </c>
      <c r="F42" s="163"/>
      <c r="G42" s="163"/>
      <c r="H42" s="163"/>
    </row>
    <row r="43" spans="1:8" x14ac:dyDescent="0.25">
      <c r="A43" s="2" t="s">
        <v>570</v>
      </c>
      <c r="B43" s="164"/>
      <c r="C43" s="164"/>
      <c r="D43" s="164"/>
      <c r="E43" s="165"/>
      <c r="F43" s="158">
        <v>102</v>
      </c>
      <c r="G43" s="158">
        <v>149</v>
      </c>
      <c r="H43" s="158">
        <v>168</v>
      </c>
    </row>
    <row r="44" spans="1:8" x14ac:dyDescent="0.25">
      <c r="A44" s="176" t="s">
        <v>571</v>
      </c>
      <c r="B44" s="169">
        <v>1245</v>
      </c>
      <c r="C44" s="169">
        <v>1265</v>
      </c>
      <c r="D44" s="169">
        <v>1245</v>
      </c>
      <c r="E44" s="170">
        <v>1204</v>
      </c>
      <c r="F44" s="172">
        <v>1250</v>
      </c>
      <c r="G44" s="172">
        <v>1265</v>
      </c>
      <c r="H44" s="172">
        <v>1287</v>
      </c>
    </row>
    <row r="45" spans="1:8" x14ac:dyDescent="0.25">
      <c r="A45" s="2" t="s">
        <v>572</v>
      </c>
      <c r="B45" s="55">
        <v>292</v>
      </c>
      <c r="C45" s="55">
        <v>295</v>
      </c>
      <c r="D45" s="55">
        <v>268</v>
      </c>
      <c r="E45" s="158">
        <v>235</v>
      </c>
      <c r="F45" s="158">
        <v>272</v>
      </c>
      <c r="G45" s="158">
        <v>278</v>
      </c>
      <c r="H45" s="158">
        <v>282</v>
      </c>
    </row>
    <row r="46" spans="1:8" x14ac:dyDescent="0.25">
      <c r="A46" s="2" t="s">
        <v>573</v>
      </c>
      <c r="B46" s="55">
        <v>709</v>
      </c>
      <c r="C46" s="55">
        <v>719</v>
      </c>
      <c r="D46" s="55">
        <v>723</v>
      </c>
      <c r="E46" s="158">
        <v>719</v>
      </c>
      <c r="F46" s="158">
        <v>724</v>
      </c>
      <c r="G46" s="158">
        <v>728</v>
      </c>
      <c r="H46" s="158">
        <v>736</v>
      </c>
    </row>
    <row r="47" spans="1:8" x14ac:dyDescent="0.25">
      <c r="A47" s="2" t="s">
        <v>574</v>
      </c>
      <c r="B47" s="55">
        <v>225</v>
      </c>
      <c r="C47" s="55">
        <v>233</v>
      </c>
      <c r="D47" s="55">
        <v>236</v>
      </c>
      <c r="E47" s="158">
        <v>232</v>
      </c>
      <c r="F47" s="158">
        <v>239</v>
      </c>
      <c r="G47" s="158">
        <v>243</v>
      </c>
      <c r="H47" s="158">
        <v>253</v>
      </c>
    </row>
    <row r="48" spans="1:8" x14ac:dyDescent="0.25">
      <c r="A48" s="2" t="s">
        <v>575</v>
      </c>
      <c r="B48" s="55">
        <v>14</v>
      </c>
      <c r="C48" s="55">
        <v>14</v>
      </c>
      <c r="D48" s="55">
        <v>15</v>
      </c>
      <c r="E48" s="158">
        <v>15</v>
      </c>
      <c r="F48" s="158">
        <v>15</v>
      </c>
      <c r="G48" s="158">
        <v>16</v>
      </c>
      <c r="H48" s="158">
        <v>16</v>
      </c>
    </row>
    <row r="49" spans="1:8" x14ac:dyDescent="0.25">
      <c r="A49" s="2" t="s">
        <v>576</v>
      </c>
      <c r="B49" s="55">
        <v>3.8</v>
      </c>
      <c r="C49" s="55">
        <v>3.5</v>
      </c>
      <c r="D49" s="55">
        <v>3.8</v>
      </c>
      <c r="E49" s="158">
        <v>3.6</v>
      </c>
      <c r="F49" s="159"/>
      <c r="G49" s="159"/>
      <c r="H49" s="159"/>
    </row>
    <row r="50" spans="1:8" x14ac:dyDescent="0.25">
      <c r="A50" s="176" t="s">
        <v>577</v>
      </c>
      <c r="B50" s="169">
        <v>1.1000000000000001</v>
      </c>
      <c r="C50" s="169">
        <v>0.6</v>
      </c>
      <c r="D50" s="169">
        <v>0.9</v>
      </c>
      <c r="E50" s="170">
        <v>1.4</v>
      </c>
      <c r="F50" s="170">
        <v>0.4</v>
      </c>
      <c r="G50" s="170">
        <v>0.4</v>
      </c>
      <c r="H50" s="170">
        <v>0.4</v>
      </c>
    </row>
    <row r="51" spans="1:8" x14ac:dyDescent="0.25">
      <c r="A51" s="2" t="s">
        <v>578</v>
      </c>
      <c r="B51" s="55">
        <v>1.1000000000000001</v>
      </c>
      <c r="C51" s="55">
        <v>0.6</v>
      </c>
      <c r="D51" s="55">
        <v>0.9</v>
      </c>
      <c r="E51" s="158">
        <v>1.4</v>
      </c>
      <c r="F51" s="158">
        <v>0.4</v>
      </c>
      <c r="G51" s="158">
        <v>0.4</v>
      </c>
      <c r="H51" s="158">
        <v>0.4</v>
      </c>
    </row>
    <row r="52" spans="1:8" x14ac:dyDescent="0.25">
      <c r="A52" s="177" t="s">
        <v>579</v>
      </c>
      <c r="B52" s="178">
        <v>1389</v>
      </c>
      <c r="C52" s="178">
        <v>1392</v>
      </c>
      <c r="D52" s="178">
        <v>1375</v>
      </c>
      <c r="E52" s="179">
        <v>1339</v>
      </c>
      <c r="F52" s="175">
        <v>1383</v>
      </c>
      <c r="G52" s="175">
        <v>1445</v>
      </c>
      <c r="H52" s="175">
        <v>1481</v>
      </c>
    </row>
  </sheetData>
  <mergeCells count="1">
    <mergeCell ref="A31:H31"/>
  </mergeCells>
  <hyperlinks>
    <hyperlink ref="A19" r:id="rId1"/>
    <hyperlink ref="A18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/>
  </sheetViews>
  <sheetFormatPr defaultRowHeight="15" x14ac:dyDescent="0.25"/>
  <cols>
    <col min="1" max="1" width="21.140625" customWidth="1"/>
    <col min="2" max="2" width="25.7109375" bestFit="1" customWidth="1"/>
  </cols>
  <sheetData>
    <row r="1" spans="1:2" ht="16.5" x14ac:dyDescent="0.25">
      <c r="A1" s="75" t="s">
        <v>425</v>
      </c>
    </row>
    <row r="3" spans="1:2" ht="16.5" x14ac:dyDescent="0.25">
      <c r="A3" s="6" t="s">
        <v>52</v>
      </c>
    </row>
    <row r="4" spans="1:2" ht="16.5" x14ac:dyDescent="0.25">
      <c r="A4" s="11" t="s">
        <v>206</v>
      </c>
    </row>
    <row r="5" spans="1:2" ht="16.5" x14ac:dyDescent="0.25">
      <c r="A5" s="11"/>
    </row>
    <row r="6" spans="1:2" ht="16.5" x14ac:dyDescent="0.25">
      <c r="A6" s="3" t="s">
        <v>426</v>
      </c>
      <c r="B6" s="3" t="s">
        <v>427</v>
      </c>
    </row>
    <row r="7" spans="1:2" ht="16.5" x14ac:dyDescent="0.25">
      <c r="A7" s="56" t="s">
        <v>301</v>
      </c>
      <c r="B7" s="100">
        <v>28.706262783844334</v>
      </c>
    </row>
    <row r="8" spans="1:2" ht="16.5" x14ac:dyDescent="0.25">
      <c r="A8" s="56" t="s">
        <v>303</v>
      </c>
      <c r="B8" s="100">
        <v>25.296521252796168</v>
      </c>
    </row>
    <row r="9" spans="1:2" ht="16.5" x14ac:dyDescent="0.25">
      <c r="A9" s="56" t="s">
        <v>302</v>
      </c>
      <c r="B9" s="100">
        <v>24.237156652607336</v>
      </c>
    </row>
    <row r="10" spans="1:2" ht="16.5" x14ac:dyDescent="0.25">
      <c r="A10" s="56" t="s">
        <v>308</v>
      </c>
      <c r="B10" s="100">
        <v>23.910353522430668</v>
      </c>
    </row>
    <row r="11" spans="1:2" ht="16.5" x14ac:dyDescent="0.25">
      <c r="A11" s="56" t="s">
        <v>386</v>
      </c>
      <c r="B11" s="100">
        <v>23.514837776218581</v>
      </c>
    </row>
    <row r="12" spans="1:2" ht="16.5" x14ac:dyDescent="0.25">
      <c r="A12" s="56" t="s">
        <v>387</v>
      </c>
      <c r="B12" s="100">
        <v>22.381008736422832</v>
      </c>
    </row>
    <row r="13" spans="1:2" ht="16.5" x14ac:dyDescent="0.25">
      <c r="A13" s="56" t="s">
        <v>305</v>
      </c>
      <c r="B13" s="100">
        <v>21.996592302974168</v>
      </c>
    </row>
    <row r="14" spans="1:2" ht="16.5" x14ac:dyDescent="0.25">
      <c r="A14" s="56" t="s">
        <v>388</v>
      </c>
      <c r="B14" s="100">
        <v>21.802538028112497</v>
      </c>
    </row>
    <row r="15" spans="1:2" ht="16.5" x14ac:dyDescent="0.25">
      <c r="A15" s="56" t="s">
        <v>389</v>
      </c>
      <c r="B15" s="100">
        <v>21.50266643683408</v>
      </c>
    </row>
    <row r="16" spans="1:2" ht="16.5" x14ac:dyDescent="0.25">
      <c r="A16" s="56" t="s">
        <v>316</v>
      </c>
      <c r="B16" s="100">
        <v>21.243584543481496</v>
      </c>
    </row>
    <row r="17" spans="1:2" ht="16.5" x14ac:dyDescent="0.25">
      <c r="A17" s="56" t="s">
        <v>390</v>
      </c>
      <c r="B17" s="100">
        <v>21.094583170126331</v>
      </c>
    </row>
    <row r="18" spans="1:2" ht="16.5" x14ac:dyDescent="0.25">
      <c r="A18" s="56" t="s">
        <v>314</v>
      </c>
      <c r="B18" s="100">
        <v>20.266284743050914</v>
      </c>
    </row>
    <row r="19" spans="1:2" ht="16.5" x14ac:dyDescent="0.25">
      <c r="A19" s="56" t="s">
        <v>391</v>
      </c>
      <c r="B19" s="100">
        <v>20.019385737060169</v>
      </c>
    </row>
    <row r="20" spans="1:2" ht="16.5" x14ac:dyDescent="0.25">
      <c r="A20" s="56" t="s">
        <v>392</v>
      </c>
      <c r="B20" s="100">
        <v>19.887167876624918</v>
      </c>
    </row>
    <row r="21" spans="1:2" ht="16.5" x14ac:dyDescent="0.25">
      <c r="A21" s="56" t="s">
        <v>393</v>
      </c>
      <c r="B21" s="100">
        <v>19.223368945868582</v>
      </c>
    </row>
    <row r="22" spans="1:2" ht="16.5" x14ac:dyDescent="0.25">
      <c r="A22" s="56" t="s">
        <v>394</v>
      </c>
      <c r="B22" s="100">
        <v>18.983069655950164</v>
      </c>
    </row>
    <row r="23" spans="1:2" ht="16.5" x14ac:dyDescent="0.25">
      <c r="A23" s="56" t="s">
        <v>307</v>
      </c>
      <c r="B23" s="100">
        <v>18.926782511210419</v>
      </c>
    </row>
    <row r="24" spans="1:2" ht="16.5" x14ac:dyDescent="0.25">
      <c r="A24" s="56" t="s">
        <v>315</v>
      </c>
      <c r="B24" s="100">
        <v>18.345022305104337</v>
      </c>
    </row>
    <row r="25" spans="1:2" ht="16.5" x14ac:dyDescent="0.25">
      <c r="A25" s="56" t="s">
        <v>320</v>
      </c>
      <c r="B25" s="100">
        <v>17.908820346319999</v>
      </c>
    </row>
    <row r="26" spans="1:2" ht="16.5" x14ac:dyDescent="0.25">
      <c r="A26" s="56" t="s">
        <v>395</v>
      </c>
      <c r="B26" s="100">
        <v>17.749718374884168</v>
      </c>
    </row>
    <row r="27" spans="1:2" ht="16.5" x14ac:dyDescent="0.25">
      <c r="A27" s="56" t="s">
        <v>310</v>
      </c>
      <c r="B27" s="100">
        <v>17.679731089728751</v>
      </c>
    </row>
    <row r="28" spans="1:2" ht="16.5" x14ac:dyDescent="0.25">
      <c r="A28" s="56" t="s">
        <v>313</v>
      </c>
      <c r="B28" s="100">
        <v>17.218531391624079</v>
      </c>
    </row>
    <row r="29" spans="1:2" ht="16.5" x14ac:dyDescent="0.25">
      <c r="A29" s="56" t="s">
        <v>396</v>
      </c>
      <c r="B29" s="100">
        <v>16.680748729747418</v>
      </c>
    </row>
    <row r="30" spans="1:2" ht="16.5" x14ac:dyDescent="0.25">
      <c r="A30" s="56" t="s">
        <v>306</v>
      </c>
      <c r="B30" s="100">
        <v>16.521466851406334</v>
      </c>
    </row>
    <row r="31" spans="1:2" ht="16.5" x14ac:dyDescent="0.25">
      <c r="A31" s="56" t="s">
        <v>319</v>
      </c>
      <c r="B31" s="100">
        <v>16.515915680402664</v>
      </c>
    </row>
    <row r="32" spans="1:2" ht="16.5" x14ac:dyDescent="0.25">
      <c r="A32" s="56" t="s">
        <v>397</v>
      </c>
      <c r="B32" s="100">
        <v>15.774235819682835</v>
      </c>
    </row>
    <row r="33" spans="1:2" ht="16.5" x14ac:dyDescent="0.25">
      <c r="A33" s="56" t="s">
        <v>322</v>
      </c>
      <c r="B33" s="100">
        <v>14.998519507931414</v>
      </c>
    </row>
    <row r="34" spans="1:2" ht="16.5" x14ac:dyDescent="0.25">
      <c r="A34" s="56" t="s">
        <v>317</v>
      </c>
      <c r="B34" s="100">
        <v>14.804040931736751</v>
      </c>
    </row>
    <row r="35" spans="1:2" ht="16.5" x14ac:dyDescent="0.25">
      <c r="A35" s="56" t="s">
        <v>398</v>
      </c>
      <c r="B35" s="100">
        <v>14.468718274111337</v>
      </c>
    </row>
    <row r="36" spans="1:2" ht="16.5" x14ac:dyDescent="0.25">
      <c r="A36" s="56" t="s">
        <v>335</v>
      </c>
      <c r="B36" s="100">
        <v>14.417094349157999</v>
      </c>
    </row>
    <row r="37" spans="1:2" ht="16.5" x14ac:dyDescent="0.25">
      <c r="A37" s="56" t="s">
        <v>399</v>
      </c>
      <c r="B37" s="100">
        <v>14.240612651224582</v>
      </c>
    </row>
    <row r="38" spans="1:2" ht="16.5" x14ac:dyDescent="0.25">
      <c r="A38" s="56" t="s">
        <v>318</v>
      </c>
      <c r="B38" s="100">
        <v>14.036377614735748</v>
      </c>
    </row>
    <row r="39" spans="1:2" ht="16.5" x14ac:dyDescent="0.25">
      <c r="A39" s="56" t="s">
        <v>304</v>
      </c>
      <c r="B39" s="100">
        <v>13.945439725323249</v>
      </c>
    </row>
    <row r="40" spans="1:2" ht="16.5" x14ac:dyDescent="0.25">
      <c r="A40" s="56" t="s">
        <v>400</v>
      </c>
      <c r="B40" s="100">
        <v>13.608100519245584</v>
      </c>
    </row>
    <row r="41" spans="1:2" ht="16.5" x14ac:dyDescent="0.25">
      <c r="A41" s="56" t="s">
        <v>330</v>
      </c>
      <c r="B41" s="100">
        <v>13.576907787993166</v>
      </c>
    </row>
    <row r="42" spans="1:2" ht="16.5" x14ac:dyDescent="0.25">
      <c r="A42" s="56" t="s">
        <v>323</v>
      </c>
      <c r="B42" s="100">
        <v>13.460200787993749</v>
      </c>
    </row>
    <row r="43" spans="1:2" ht="16.5" x14ac:dyDescent="0.25">
      <c r="A43" s="56" t="s">
        <v>338</v>
      </c>
      <c r="B43" s="100">
        <v>12.867052339073915</v>
      </c>
    </row>
    <row r="44" spans="1:2" ht="16.5" x14ac:dyDescent="0.25">
      <c r="A44" s="56" t="s">
        <v>325</v>
      </c>
      <c r="B44" s="100">
        <v>12.536981636162167</v>
      </c>
    </row>
    <row r="45" spans="1:2" ht="16.5" x14ac:dyDescent="0.25">
      <c r="A45" s="56" t="s">
        <v>401</v>
      </c>
      <c r="B45" s="100">
        <v>12.446878127064666</v>
      </c>
    </row>
    <row r="46" spans="1:2" ht="16.5" x14ac:dyDescent="0.25">
      <c r="A46" s="56" t="s">
        <v>332</v>
      </c>
      <c r="B46" s="100">
        <v>12.34749184774733</v>
      </c>
    </row>
    <row r="47" spans="1:2" ht="16.5" x14ac:dyDescent="0.25">
      <c r="A47" s="56" t="s">
        <v>402</v>
      </c>
      <c r="B47" s="100">
        <v>11.983570800351416</v>
      </c>
    </row>
    <row r="48" spans="1:2" ht="16.5" x14ac:dyDescent="0.25">
      <c r="A48" s="56" t="s">
        <v>326</v>
      </c>
      <c r="B48" s="100">
        <v>11.73903615174175</v>
      </c>
    </row>
    <row r="49" spans="1:2" ht="16.5" x14ac:dyDescent="0.25">
      <c r="A49" s="56" t="s">
        <v>403</v>
      </c>
      <c r="B49" s="100">
        <v>11.686987247110332</v>
      </c>
    </row>
    <row r="50" spans="1:2" ht="16.5" x14ac:dyDescent="0.25">
      <c r="A50" s="56" t="s">
        <v>404</v>
      </c>
      <c r="B50" s="100">
        <v>11.550193263390083</v>
      </c>
    </row>
    <row r="51" spans="1:2" ht="16.5" x14ac:dyDescent="0.25">
      <c r="A51" s="56" t="s">
        <v>324</v>
      </c>
      <c r="B51" s="100">
        <v>11.289465811965501</v>
      </c>
    </row>
    <row r="52" spans="1:2" ht="16.5" x14ac:dyDescent="0.25">
      <c r="A52" s="56" t="s">
        <v>331</v>
      </c>
      <c r="B52" s="100">
        <v>11.273076664522916</v>
      </c>
    </row>
    <row r="53" spans="1:2" ht="16.5" x14ac:dyDescent="0.25">
      <c r="A53" s="56" t="s">
        <v>329</v>
      </c>
      <c r="B53" s="100">
        <v>11.174320805456752</v>
      </c>
    </row>
    <row r="54" spans="1:2" ht="16.5" x14ac:dyDescent="0.25">
      <c r="A54" s="56" t="s">
        <v>312</v>
      </c>
      <c r="B54" s="100">
        <v>11.074072788438416</v>
      </c>
    </row>
    <row r="55" spans="1:2" ht="16.5" x14ac:dyDescent="0.25">
      <c r="A55" s="56" t="s">
        <v>405</v>
      </c>
      <c r="B55" s="100">
        <v>10.567543829819</v>
      </c>
    </row>
    <row r="56" spans="1:2" ht="16.5" x14ac:dyDescent="0.25">
      <c r="A56" s="56" t="s">
        <v>337</v>
      </c>
      <c r="B56" s="100">
        <v>10.459277521061999</v>
      </c>
    </row>
    <row r="57" spans="1:2" ht="16.5" x14ac:dyDescent="0.25">
      <c r="A57" s="56" t="s">
        <v>406</v>
      </c>
      <c r="B57" s="100">
        <v>10.454233284642083</v>
      </c>
    </row>
    <row r="58" spans="1:2" ht="16.5" x14ac:dyDescent="0.25">
      <c r="A58" s="56" t="s">
        <v>407</v>
      </c>
      <c r="B58" s="100">
        <v>10.43164218958575</v>
      </c>
    </row>
    <row r="59" spans="1:2" ht="16.5" x14ac:dyDescent="0.25">
      <c r="A59" s="56" t="s">
        <v>321</v>
      </c>
      <c r="B59" s="100">
        <v>10.418157601877333</v>
      </c>
    </row>
    <row r="60" spans="1:2" ht="16.5" x14ac:dyDescent="0.25">
      <c r="A60" s="56" t="s">
        <v>408</v>
      </c>
      <c r="B60" s="100">
        <v>10.038902867584582</v>
      </c>
    </row>
    <row r="61" spans="1:2" ht="16.5" x14ac:dyDescent="0.25">
      <c r="A61" s="56" t="s">
        <v>409</v>
      </c>
      <c r="B61" s="100">
        <v>9.3221360794816679</v>
      </c>
    </row>
    <row r="62" spans="1:2" ht="16.5" x14ac:dyDescent="0.25">
      <c r="A62" s="56" t="s">
        <v>410</v>
      </c>
      <c r="B62" s="100">
        <v>9.3180948363734171</v>
      </c>
    </row>
    <row r="63" spans="1:2" ht="16.5" x14ac:dyDescent="0.25">
      <c r="A63" s="56" t="s">
        <v>328</v>
      </c>
      <c r="B63" s="100">
        <v>9.2488808019771653</v>
      </c>
    </row>
    <row r="64" spans="1:2" ht="16.5" x14ac:dyDescent="0.25">
      <c r="A64" s="56" t="s">
        <v>411</v>
      </c>
      <c r="B64" s="100">
        <v>9.2385738133905857</v>
      </c>
    </row>
    <row r="65" spans="1:2" ht="16.5" x14ac:dyDescent="0.25">
      <c r="A65" s="56" t="s">
        <v>412</v>
      </c>
      <c r="B65" s="100">
        <v>9.1105632797524976</v>
      </c>
    </row>
    <row r="66" spans="1:2" ht="16.5" x14ac:dyDescent="0.25">
      <c r="A66" s="56" t="s">
        <v>334</v>
      </c>
      <c r="B66" s="100">
        <v>8.593488218936999</v>
      </c>
    </row>
    <row r="67" spans="1:2" ht="16.5" x14ac:dyDescent="0.25">
      <c r="A67" s="56" t="s">
        <v>413</v>
      </c>
      <c r="B67" s="100">
        <v>8.442137582145584</v>
      </c>
    </row>
    <row r="68" spans="1:2" ht="16.5" x14ac:dyDescent="0.25">
      <c r="A68" s="56" t="s">
        <v>336</v>
      </c>
      <c r="B68" s="100">
        <v>8.3215903704984182</v>
      </c>
    </row>
    <row r="69" spans="1:2" ht="16.5" x14ac:dyDescent="0.25">
      <c r="A69" s="56" t="s">
        <v>414</v>
      </c>
      <c r="B69" s="100">
        <v>8.0710487972745835</v>
      </c>
    </row>
    <row r="70" spans="1:2" ht="16.5" x14ac:dyDescent="0.25">
      <c r="A70" s="56" t="s">
        <v>415</v>
      </c>
      <c r="B70" s="100">
        <v>7.8951132686080001</v>
      </c>
    </row>
    <row r="71" spans="1:2" ht="16.5" x14ac:dyDescent="0.25">
      <c r="A71" s="56" t="s">
        <v>340</v>
      </c>
      <c r="B71" s="100">
        <v>7.8516049983767502</v>
      </c>
    </row>
    <row r="72" spans="1:2" ht="16.5" x14ac:dyDescent="0.25">
      <c r="A72" s="56" t="s">
        <v>416</v>
      </c>
      <c r="B72" s="100">
        <v>7.704570883714335</v>
      </c>
    </row>
    <row r="73" spans="1:2" ht="16.5" x14ac:dyDescent="0.25">
      <c r="A73" s="56" t="s">
        <v>377</v>
      </c>
      <c r="B73" s="100">
        <v>7.6111985018722512</v>
      </c>
    </row>
    <row r="74" spans="1:2" ht="16.5" x14ac:dyDescent="0.25">
      <c r="A74" s="56" t="s">
        <v>342</v>
      </c>
      <c r="B74" s="100">
        <v>7.4912545928091667</v>
      </c>
    </row>
    <row r="75" spans="1:2" ht="16.5" x14ac:dyDescent="0.25">
      <c r="A75" s="56" t="s">
        <v>417</v>
      </c>
      <c r="B75" s="100">
        <v>7.4906924970395821</v>
      </c>
    </row>
    <row r="76" spans="1:2" ht="16.5" x14ac:dyDescent="0.25">
      <c r="A76" s="56" t="s">
        <v>345</v>
      </c>
      <c r="B76" s="100">
        <v>7.3623164149274993</v>
      </c>
    </row>
    <row r="77" spans="1:2" ht="16.5" x14ac:dyDescent="0.25">
      <c r="A77" s="56" t="s">
        <v>418</v>
      </c>
      <c r="B77" s="100">
        <v>7.3061134659270834</v>
      </c>
    </row>
    <row r="78" spans="1:2" ht="16.5" x14ac:dyDescent="0.25">
      <c r="A78" s="56" t="s">
        <v>419</v>
      </c>
      <c r="B78" s="100">
        <v>7.2806785961812492</v>
      </c>
    </row>
    <row r="79" spans="1:2" ht="16.5" x14ac:dyDescent="0.25">
      <c r="A79" s="56" t="s">
        <v>344</v>
      </c>
      <c r="B79" s="100">
        <v>7.2489610840856651</v>
      </c>
    </row>
    <row r="80" spans="1:2" ht="16.5" x14ac:dyDescent="0.25">
      <c r="A80" s="56" t="s">
        <v>420</v>
      </c>
      <c r="B80" s="100">
        <v>6.9086652100063333</v>
      </c>
    </row>
    <row r="81" spans="1:2" ht="16.5" x14ac:dyDescent="0.25">
      <c r="A81" s="56" t="s">
        <v>421</v>
      </c>
      <c r="B81" s="100">
        <v>6.7525536244989164</v>
      </c>
    </row>
    <row r="82" spans="1:2" ht="16.5" x14ac:dyDescent="0.25">
      <c r="A82" s="56" t="s">
        <v>343</v>
      </c>
      <c r="B82" s="100">
        <v>6.6813389581800822</v>
      </c>
    </row>
    <row r="83" spans="1:2" ht="16.5" x14ac:dyDescent="0.25">
      <c r="A83" s="56" t="s">
        <v>422</v>
      </c>
      <c r="B83" s="100">
        <v>5.9651766377070841</v>
      </c>
    </row>
    <row r="84" spans="1:2" ht="16.5" x14ac:dyDescent="0.25">
      <c r="A84" s="56" t="s">
        <v>423</v>
      </c>
      <c r="B84" s="100">
        <v>5.8003424319363335</v>
      </c>
    </row>
    <row r="85" spans="1:2" ht="16.5" x14ac:dyDescent="0.25">
      <c r="A85" s="62" t="s">
        <v>424</v>
      </c>
      <c r="B85" s="101">
        <v>5.3920198650095834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6.5" x14ac:dyDescent="0.25"/>
  <cols>
    <col min="1" max="1" width="12.85546875" style="2" customWidth="1"/>
    <col min="2" max="9" width="17.140625" style="2" customWidth="1"/>
    <col min="10" max="16384" width="9.140625" style="2"/>
  </cols>
  <sheetData>
    <row r="1" spans="1:9" x14ac:dyDescent="0.25">
      <c r="A1" s="52" t="s">
        <v>697</v>
      </c>
    </row>
    <row r="3" spans="1:9" x14ac:dyDescent="0.25">
      <c r="A3" s="144" t="s">
        <v>727</v>
      </c>
    </row>
    <row r="4" spans="1:9" x14ac:dyDescent="0.25">
      <c r="A4" s="11" t="s">
        <v>698</v>
      </c>
    </row>
    <row r="6" spans="1:9" x14ac:dyDescent="0.25">
      <c r="A6" s="395" t="s">
        <v>455</v>
      </c>
      <c r="B6" s="391">
        <v>2013</v>
      </c>
      <c r="C6" s="392"/>
      <c r="D6" s="392"/>
      <c r="E6" s="392"/>
      <c r="F6" s="393">
        <v>2014</v>
      </c>
      <c r="G6" s="394"/>
      <c r="H6" s="394"/>
      <c r="I6" s="394"/>
    </row>
    <row r="7" spans="1:9" ht="49.5" x14ac:dyDescent="0.25">
      <c r="A7" s="337"/>
      <c r="B7" s="218" t="s">
        <v>699</v>
      </c>
      <c r="C7" s="218" t="s">
        <v>700</v>
      </c>
      <c r="D7" s="219" t="s">
        <v>725</v>
      </c>
      <c r="E7" s="219" t="s">
        <v>726</v>
      </c>
      <c r="F7" s="229" t="s">
        <v>699</v>
      </c>
      <c r="G7" s="218" t="s">
        <v>701</v>
      </c>
      <c r="H7" s="219" t="s">
        <v>725</v>
      </c>
      <c r="I7" s="219" t="s">
        <v>726</v>
      </c>
    </row>
    <row r="8" spans="1:9" x14ac:dyDescent="0.25">
      <c r="A8" s="388" t="s">
        <v>702</v>
      </c>
      <c r="B8" s="389"/>
      <c r="C8" s="389"/>
      <c r="D8" s="389"/>
      <c r="E8" s="389"/>
      <c r="F8" s="389"/>
      <c r="G8" s="389"/>
      <c r="H8" s="389"/>
      <c r="I8" s="228"/>
    </row>
    <row r="9" spans="1:9" x14ac:dyDescent="0.25">
      <c r="A9" s="223" t="s">
        <v>703</v>
      </c>
      <c r="B9" s="230">
        <v>5455</v>
      </c>
      <c r="C9" s="38" t="s">
        <v>704</v>
      </c>
      <c r="D9" s="36">
        <v>12</v>
      </c>
      <c r="E9" s="38">
        <v>23</v>
      </c>
      <c r="F9" s="230">
        <v>5620</v>
      </c>
      <c r="G9" s="224">
        <v>67682</v>
      </c>
      <c r="H9" s="38">
        <v>12</v>
      </c>
      <c r="I9" s="186">
        <v>24.2</v>
      </c>
    </row>
    <row r="10" spans="1:9" x14ac:dyDescent="0.25">
      <c r="A10" s="220" t="s">
        <v>705</v>
      </c>
      <c r="B10" s="231">
        <v>143962</v>
      </c>
      <c r="C10" s="221">
        <v>155660</v>
      </c>
      <c r="D10" s="163">
        <v>1</v>
      </c>
      <c r="E10" s="38" t="s">
        <v>168</v>
      </c>
      <c r="F10" s="231">
        <v>271645</v>
      </c>
      <c r="G10" s="221">
        <v>283537</v>
      </c>
      <c r="H10" s="222">
        <v>1</v>
      </c>
      <c r="I10" s="158" t="s">
        <v>168</v>
      </c>
    </row>
    <row r="11" spans="1:9" x14ac:dyDescent="0.25">
      <c r="A11" s="220" t="s">
        <v>706</v>
      </c>
      <c r="B11" s="231">
        <v>179002</v>
      </c>
      <c r="C11" s="221">
        <v>17384</v>
      </c>
      <c r="D11" s="163">
        <v>0</v>
      </c>
      <c r="E11" s="38">
        <v>35.9</v>
      </c>
      <c r="F11" s="231">
        <v>145236</v>
      </c>
      <c r="G11" s="221">
        <v>11035</v>
      </c>
      <c r="H11" s="222">
        <v>0</v>
      </c>
      <c r="I11" s="158">
        <v>32.700000000000003</v>
      </c>
    </row>
    <row r="12" spans="1:9" x14ac:dyDescent="0.25">
      <c r="A12" s="220" t="s">
        <v>707</v>
      </c>
      <c r="B12" s="231">
        <v>1438</v>
      </c>
      <c r="C12" s="221">
        <v>280252</v>
      </c>
      <c r="D12" s="163">
        <v>195</v>
      </c>
      <c r="E12" s="38">
        <v>33</v>
      </c>
      <c r="F12" s="231">
        <v>6659</v>
      </c>
      <c r="G12" s="221">
        <v>2497323</v>
      </c>
      <c r="H12" s="222">
        <v>375</v>
      </c>
      <c r="I12" s="158">
        <v>38.200000000000003</v>
      </c>
    </row>
    <row r="13" spans="1:9" x14ac:dyDescent="0.25">
      <c r="A13" s="220" t="s">
        <v>472</v>
      </c>
      <c r="B13" s="231">
        <v>9858</v>
      </c>
      <c r="C13" s="221">
        <v>8790098</v>
      </c>
      <c r="D13" s="163">
        <v>892</v>
      </c>
      <c r="E13" s="38">
        <v>5.5</v>
      </c>
      <c r="F13" s="231">
        <v>9482</v>
      </c>
      <c r="G13" s="221">
        <v>4426804</v>
      </c>
      <c r="H13" s="222">
        <v>467</v>
      </c>
      <c r="I13" s="158">
        <v>3.6</v>
      </c>
    </row>
    <row r="14" spans="1:9" x14ac:dyDescent="0.25">
      <c r="A14" s="220" t="s">
        <v>473</v>
      </c>
      <c r="B14" s="231">
        <v>16991</v>
      </c>
      <c r="C14" s="221">
        <v>2185422</v>
      </c>
      <c r="D14" s="163">
        <v>129</v>
      </c>
      <c r="E14" s="38">
        <v>97.9</v>
      </c>
      <c r="F14" s="231">
        <v>26200</v>
      </c>
      <c r="G14" s="221">
        <v>4213568</v>
      </c>
      <c r="H14" s="222">
        <v>161</v>
      </c>
      <c r="I14" s="158">
        <v>99.2</v>
      </c>
    </row>
    <row r="15" spans="1:9" x14ac:dyDescent="0.25">
      <c r="A15" s="223" t="s">
        <v>474</v>
      </c>
      <c r="B15" s="232">
        <v>3488</v>
      </c>
      <c r="C15" s="224">
        <v>3511583</v>
      </c>
      <c r="D15" s="37">
        <v>1007</v>
      </c>
      <c r="E15" s="38">
        <v>35</v>
      </c>
      <c r="F15" s="232">
        <v>6460</v>
      </c>
      <c r="G15" s="224">
        <v>5734928</v>
      </c>
      <c r="H15" s="38">
        <v>888</v>
      </c>
      <c r="I15" s="186">
        <v>35.5</v>
      </c>
    </row>
    <row r="16" spans="1:9" x14ac:dyDescent="0.25">
      <c r="A16" s="390" t="s">
        <v>708</v>
      </c>
      <c r="B16" s="390"/>
      <c r="C16" s="390"/>
      <c r="D16" s="390"/>
      <c r="E16" s="390"/>
      <c r="F16" s="390"/>
      <c r="G16" s="390"/>
      <c r="H16" s="390"/>
      <c r="I16" s="227"/>
    </row>
    <row r="17" spans="1:9" x14ac:dyDescent="0.25">
      <c r="A17" s="223" t="s">
        <v>468</v>
      </c>
      <c r="B17" s="230">
        <v>4897</v>
      </c>
      <c r="C17" s="224">
        <v>16269868</v>
      </c>
      <c r="D17" s="37">
        <v>3322</v>
      </c>
      <c r="E17" s="38">
        <v>40.9</v>
      </c>
      <c r="F17" s="230">
        <v>2715</v>
      </c>
      <c r="G17" s="224">
        <v>6908844</v>
      </c>
      <c r="H17" s="224">
        <v>2545</v>
      </c>
      <c r="I17" s="36">
        <v>40.299999999999997</v>
      </c>
    </row>
    <row r="18" spans="1:9" x14ac:dyDescent="0.25">
      <c r="A18" s="220" t="s">
        <v>709</v>
      </c>
      <c r="B18" s="231">
        <v>1506</v>
      </c>
      <c r="C18" s="221">
        <v>1681817</v>
      </c>
      <c r="D18" s="185">
        <v>1117</v>
      </c>
      <c r="E18" s="38">
        <v>68.5</v>
      </c>
      <c r="F18" s="231">
        <v>3178</v>
      </c>
      <c r="G18" s="221">
        <v>5359649</v>
      </c>
      <c r="H18" s="221">
        <v>1686</v>
      </c>
      <c r="I18" s="163">
        <v>64.7</v>
      </c>
    </row>
    <row r="19" spans="1:9" x14ac:dyDescent="0.25">
      <c r="A19" s="220" t="s">
        <v>710</v>
      </c>
      <c r="B19" s="233">
        <v>128</v>
      </c>
      <c r="C19" s="221">
        <v>688742</v>
      </c>
      <c r="D19" s="185">
        <v>5381</v>
      </c>
      <c r="E19" s="38">
        <v>15.9</v>
      </c>
      <c r="F19" s="233">
        <v>6</v>
      </c>
      <c r="G19" s="221">
        <v>281527</v>
      </c>
      <c r="H19" s="221">
        <v>46921</v>
      </c>
      <c r="I19" s="163">
        <v>0</v>
      </c>
    </row>
    <row r="20" spans="1:9" x14ac:dyDescent="0.25">
      <c r="A20" s="220" t="s">
        <v>711</v>
      </c>
      <c r="B20" s="231">
        <v>4902</v>
      </c>
      <c r="C20" s="221">
        <v>9748048</v>
      </c>
      <c r="D20" s="185">
        <v>1989</v>
      </c>
      <c r="E20" s="38">
        <v>51</v>
      </c>
      <c r="F20" s="231">
        <v>3999</v>
      </c>
      <c r="G20" s="221">
        <v>12466006</v>
      </c>
      <c r="H20" s="221">
        <v>3117</v>
      </c>
      <c r="I20" s="163">
        <v>75.599999999999994</v>
      </c>
    </row>
    <row r="21" spans="1:9" x14ac:dyDescent="0.25">
      <c r="A21" s="220" t="s">
        <v>712</v>
      </c>
      <c r="B21" s="233">
        <v>529</v>
      </c>
      <c r="C21" s="221">
        <v>1897543</v>
      </c>
      <c r="D21" s="185">
        <v>3587</v>
      </c>
      <c r="E21" s="38" t="s">
        <v>168</v>
      </c>
      <c r="F21" s="233">
        <v>451</v>
      </c>
      <c r="G21" s="221">
        <v>2672310</v>
      </c>
      <c r="H21" s="221">
        <v>5925</v>
      </c>
      <c r="I21" s="163" t="s">
        <v>168</v>
      </c>
    </row>
    <row r="22" spans="1:9" x14ac:dyDescent="0.25">
      <c r="A22" s="220" t="s">
        <v>713</v>
      </c>
      <c r="B22" s="231">
        <v>13409</v>
      </c>
      <c r="C22" s="221">
        <v>24391520</v>
      </c>
      <c r="D22" s="185">
        <v>1819</v>
      </c>
      <c r="E22" s="38">
        <v>36.299999999999997</v>
      </c>
      <c r="F22" s="231">
        <v>17188</v>
      </c>
      <c r="G22" s="221">
        <v>39863208</v>
      </c>
      <c r="H22" s="221">
        <v>2319</v>
      </c>
      <c r="I22" s="163">
        <v>34.1</v>
      </c>
    </row>
    <row r="23" spans="1:9" x14ac:dyDescent="0.25">
      <c r="A23" s="220" t="s">
        <v>714</v>
      </c>
      <c r="B23" s="231">
        <v>1710</v>
      </c>
      <c r="C23" s="221">
        <v>17623407</v>
      </c>
      <c r="D23" s="185">
        <v>10306</v>
      </c>
      <c r="E23" s="38">
        <v>19.5</v>
      </c>
      <c r="F23" s="233">
        <v>994</v>
      </c>
      <c r="G23" s="221">
        <v>12640458</v>
      </c>
      <c r="H23" s="221">
        <v>12717</v>
      </c>
      <c r="I23" s="163">
        <v>20.2</v>
      </c>
    </row>
    <row r="24" spans="1:9" x14ac:dyDescent="0.25">
      <c r="A24" s="223" t="s">
        <v>715</v>
      </c>
      <c r="B24" s="234">
        <v>296</v>
      </c>
      <c r="C24" s="224">
        <v>2543153</v>
      </c>
      <c r="D24" s="37">
        <v>8592</v>
      </c>
      <c r="E24" s="38">
        <v>36.1</v>
      </c>
      <c r="F24" s="234">
        <v>96</v>
      </c>
      <c r="G24" s="224">
        <v>431095</v>
      </c>
      <c r="H24" s="224">
        <v>4491</v>
      </c>
      <c r="I24" s="36">
        <v>52.3</v>
      </c>
    </row>
    <row r="25" spans="1:9" x14ac:dyDescent="0.25">
      <c r="A25" s="390" t="s">
        <v>716</v>
      </c>
      <c r="B25" s="390"/>
      <c r="C25" s="390"/>
      <c r="D25" s="390"/>
      <c r="E25" s="390"/>
      <c r="F25" s="390"/>
      <c r="G25" s="390"/>
      <c r="H25" s="390"/>
      <c r="I25" s="227"/>
    </row>
    <row r="26" spans="1:9" x14ac:dyDescent="0.25">
      <c r="A26" s="223" t="s">
        <v>717</v>
      </c>
      <c r="B26" s="235">
        <v>8</v>
      </c>
      <c r="C26" s="224">
        <v>4052</v>
      </c>
      <c r="D26" s="36">
        <v>507</v>
      </c>
      <c r="E26" s="38" t="s">
        <v>168</v>
      </c>
      <c r="F26" s="230">
        <v>1609</v>
      </c>
      <c r="G26" s="224">
        <v>563679</v>
      </c>
      <c r="H26" s="38">
        <v>350</v>
      </c>
      <c r="I26" s="186" t="s">
        <v>168</v>
      </c>
    </row>
    <row r="27" spans="1:9" x14ac:dyDescent="0.25">
      <c r="A27" s="220" t="s">
        <v>718</v>
      </c>
      <c r="B27" s="231">
        <v>2027</v>
      </c>
      <c r="C27" s="221">
        <v>11196720</v>
      </c>
      <c r="D27" s="185">
        <v>5524</v>
      </c>
      <c r="E27" s="38" t="s">
        <v>168</v>
      </c>
      <c r="F27" s="233">
        <v>370</v>
      </c>
      <c r="G27" s="221">
        <v>5513613</v>
      </c>
      <c r="H27" s="221">
        <v>14902</v>
      </c>
      <c r="I27" s="158" t="s">
        <v>168</v>
      </c>
    </row>
    <row r="28" spans="1:9" x14ac:dyDescent="0.25">
      <c r="A28" s="220" t="s">
        <v>719</v>
      </c>
      <c r="B28" s="231">
        <v>1867</v>
      </c>
      <c r="C28" s="221">
        <v>6147</v>
      </c>
      <c r="D28" s="163">
        <v>3</v>
      </c>
      <c r="E28" s="38" t="s">
        <v>168</v>
      </c>
      <c r="F28" s="233">
        <v>0</v>
      </c>
      <c r="G28" s="221">
        <v>44050</v>
      </c>
      <c r="H28" s="222">
        <v>0</v>
      </c>
      <c r="I28" s="158" t="s">
        <v>168</v>
      </c>
    </row>
    <row r="29" spans="1:9" x14ac:dyDescent="0.25">
      <c r="A29" s="220" t="s">
        <v>720</v>
      </c>
      <c r="B29" s="231">
        <v>12776</v>
      </c>
      <c r="C29" s="221">
        <v>4076189</v>
      </c>
      <c r="D29" s="163">
        <v>319</v>
      </c>
      <c r="E29" s="38">
        <v>36.200000000000003</v>
      </c>
      <c r="F29" s="231">
        <v>7059</v>
      </c>
      <c r="G29" s="221">
        <v>1590039</v>
      </c>
      <c r="H29" s="222">
        <v>225</v>
      </c>
      <c r="I29" s="158">
        <v>40.799999999999997</v>
      </c>
    </row>
    <row r="30" spans="1:9" x14ac:dyDescent="0.25">
      <c r="A30" s="220" t="s">
        <v>721</v>
      </c>
      <c r="B30" s="233">
        <v>66</v>
      </c>
      <c r="C30" s="221">
        <v>66223</v>
      </c>
      <c r="D30" s="185">
        <v>1003</v>
      </c>
      <c r="E30" s="38">
        <v>34.9</v>
      </c>
      <c r="F30" s="233">
        <v>38</v>
      </c>
      <c r="G30" s="221">
        <v>66193</v>
      </c>
      <c r="H30" s="221">
        <v>1742</v>
      </c>
      <c r="I30" s="158">
        <v>35.799999999999997</v>
      </c>
    </row>
    <row r="31" spans="1:9" x14ac:dyDescent="0.25">
      <c r="A31" s="220" t="s">
        <v>722</v>
      </c>
      <c r="B31" s="233">
        <v>232</v>
      </c>
      <c r="C31" s="221">
        <v>775557</v>
      </c>
      <c r="D31" s="185">
        <v>3343</v>
      </c>
      <c r="E31" s="38" t="s">
        <v>168</v>
      </c>
      <c r="F31" s="233">
        <v>31</v>
      </c>
      <c r="G31" s="221">
        <v>169643</v>
      </c>
      <c r="H31" s="221">
        <v>5472</v>
      </c>
      <c r="I31" s="158" t="s">
        <v>168</v>
      </c>
    </row>
    <row r="32" spans="1:9" x14ac:dyDescent="0.25">
      <c r="A32" s="223" t="s">
        <v>723</v>
      </c>
      <c r="B32" s="233">
        <v>764</v>
      </c>
      <c r="C32" s="224">
        <v>3662677</v>
      </c>
      <c r="D32" s="37">
        <v>4794</v>
      </c>
      <c r="E32" s="38" t="s">
        <v>168</v>
      </c>
      <c r="F32" s="233">
        <v>770</v>
      </c>
      <c r="G32" s="224">
        <v>3220722</v>
      </c>
      <c r="H32" s="224">
        <v>4183</v>
      </c>
      <c r="I32" s="186" t="s">
        <v>168</v>
      </c>
    </row>
    <row r="33" spans="1:9" x14ac:dyDescent="0.25">
      <c r="A33" s="225" t="s">
        <v>724</v>
      </c>
      <c r="B33" s="232">
        <v>6809</v>
      </c>
      <c r="C33" s="226">
        <v>17745247</v>
      </c>
      <c r="D33" s="40">
        <v>2606</v>
      </c>
      <c r="E33" s="42" t="s">
        <v>168</v>
      </c>
      <c r="F33" s="232">
        <v>9728</v>
      </c>
      <c r="G33" s="226">
        <v>20258100</v>
      </c>
      <c r="H33" s="226">
        <v>2082</v>
      </c>
      <c r="I33" s="162" t="s">
        <v>168</v>
      </c>
    </row>
  </sheetData>
  <mergeCells count="6">
    <mergeCell ref="A8:H8"/>
    <mergeCell ref="A16:H16"/>
    <mergeCell ref="A25:H25"/>
    <mergeCell ref="B6:E6"/>
    <mergeCell ref="F6:I6"/>
    <mergeCell ref="A6:A7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6.5" x14ac:dyDescent="0.25"/>
  <cols>
    <col min="1" max="1" width="9.140625" style="2"/>
    <col min="2" max="3" width="32.5703125" style="2" bestFit="1" customWidth="1"/>
    <col min="4" max="5" width="42.7109375" style="2" bestFit="1" customWidth="1"/>
    <col min="6" max="16384" width="9.140625" style="2"/>
  </cols>
  <sheetData>
    <row r="1" spans="1:5" x14ac:dyDescent="0.25">
      <c r="A1" s="1" t="s">
        <v>43</v>
      </c>
    </row>
    <row r="2" spans="1:5" x14ac:dyDescent="0.25">
      <c r="A2" s="1"/>
    </row>
    <row r="3" spans="1:5" x14ac:dyDescent="0.25">
      <c r="A3" s="7" t="s">
        <v>41</v>
      </c>
    </row>
    <row r="4" spans="1:5" x14ac:dyDescent="0.25">
      <c r="A4" s="19" t="s">
        <v>50</v>
      </c>
    </row>
    <row r="5" spans="1:5" x14ac:dyDescent="0.25">
      <c r="A5" s="7"/>
    </row>
    <row r="6" spans="1:5" x14ac:dyDescent="0.25">
      <c r="A6" s="3" t="s">
        <v>267</v>
      </c>
      <c r="B6" s="20" t="s">
        <v>178</v>
      </c>
      <c r="C6" s="20" t="s">
        <v>179</v>
      </c>
      <c r="D6" s="21" t="s">
        <v>180</v>
      </c>
      <c r="E6" s="21" t="s">
        <v>181</v>
      </c>
    </row>
    <row r="7" spans="1:5" x14ac:dyDescent="0.25">
      <c r="A7" s="2" t="s">
        <v>33</v>
      </c>
      <c r="B7" s="9">
        <v>8.1</v>
      </c>
      <c r="C7" s="9">
        <v>6.4</v>
      </c>
      <c r="D7" s="10">
        <v>65</v>
      </c>
      <c r="E7" s="10">
        <v>61.5</v>
      </c>
    </row>
    <row r="8" spans="1:5" x14ac:dyDescent="0.25">
      <c r="A8" s="2" t="s">
        <v>34</v>
      </c>
      <c r="B8" s="9">
        <v>2.7</v>
      </c>
      <c r="C8" s="9">
        <v>2</v>
      </c>
      <c r="D8" s="10">
        <v>45.7</v>
      </c>
      <c r="E8" s="10">
        <v>45.8</v>
      </c>
    </row>
    <row r="9" spans="1:5" x14ac:dyDescent="0.25">
      <c r="A9" s="2" t="s">
        <v>35</v>
      </c>
      <c r="B9" s="9">
        <v>3.4</v>
      </c>
      <c r="C9" s="9">
        <v>2.8</v>
      </c>
      <c r="D9" s="10">
        <v>43.1</v>
      </c>
      <c r="E9" s="10">
        <v>46.5</v>
      </c>
    </row>
    <row r="10" spans="1:5" x14ac:dyDescent="0.25">
      <c r="A10" s="2" t="s">
        <v>36</v>
      </c>
      <c r="B10" s="2">
        <v>3.5</v>
      </c>
      <c r="C10" s="2">
        <v>2.5</v>
      </c>
      <c r="D10" s="2">
        <v>40.299999999999997</v>
      </c>
      <c r="E10" s="2">
        <v>36.4</v>
      </c>
    </row>
    <row r="11" spans="1:5" x14ac:dyDescent="0.25">
      <c r="A11" s="5" t="s">
        <v>38</v>
      </c>
      <c r="B11" s="5">
        <v>4.9000000000000004</v>
      </c>
      <c r="C11" s="5">
        <v>4.2</v>
      </c>
      <c r="D11" s="5">
        <v>48</v>
      </c>
      <c r="E11" s="5">
        <v>46</v>
      </c>
    </row>
  </sheetData>
  <hyperlinks>
    <hyperlink ref="A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6.5" x14ac:dyDescent="0.25"/>
  <cols>
    <col min="1" max="1" width="45.42578125" style="2" bestFit="1" customWidth="1"/>
    <col min="2" max="16384" width="9.140625" style="2"/>
  </cols>
  <sheetData>
    <row r="1" spans="1:16" x14ac:dyDescent="0.25">
      <c r="A1" s="1" t="s">
        <v>49</v>
      </c>
    </row>
    <row r="2" spans="1:16" x14ac:dyDescent="0.25">
      <c r="A2" s="1"/>
    </row>
    <row r="3" spans="1:16" x14ac:dyDescent="0.25">
      <c r="A3" s="6" t="s">
        <v>201</v>
      </c>
    </row>
    <row r="4" spans="1:16" x14ac:dyDescent="0.25">
      <c r="A4" s="11" t="s">
        <v>50</v>
      </c>
    </row>
    <row r="5" spans="1:16" x14ac:dyDescent="0.25">
      <c r="A5" s="11" t="s">
        <v>162</v>
      </c>
    </row>
    <row r="6" spans="1:16" x14ac:dyDescent="0.25">
      <c r="A6" s="1"/>
    </row>
    <row r="7" spans="1:16" x14ac:dyDescent="0.25">
      <c r="A7" s="8"/>
      <c r="B7" s="3">
        <v>2004</v>
      </c>
      <c r="C7" s="3">
        <v>2005</v>
      </c>
      <c r="D7" s="3">
        <v>2006</v>
      </c>
      <c r="E7" s="3">
        <v>2007</v>
      </c>
      <c r="F7" s="3">
        <v>2008</v>
      </c>
      <c r="G7" s="3">
        <v>2009</v>
      </c>
      <c r="H7" s="3">
        <v>2010</v>
      </c>
      <c r="I7" s="3">
        <v>2011</v>
      </c>
      <c r="J7" s="3">
        <v>2012</v>
      </c>
      <c r="K7" s="3">
        <v>2013</v>
      </c>
      <c r="L7" s="3">
        <v>2014</v>
      </c>
      <c r="M7" s="3">
        <v>2015</v>
      </c>
      <c r="N7" s="3" t="s">
        <v>44</v>
      </c>
      <c r="O7" s="3" t="s">
        <v>45</v>
      </c>
      <c r="P7" s="3" t="s">
        <v>46</v>
      </c>
    </row>
    <row r="8" spans="1:16" x14ac:dyDescent="0.25">
      <c r="A8" s="2" t="s">
        <v>47</v>
      </c>
      <c r="B8" s="22">
        <v>977.12433603999887</v>
      </c>
      <c r="C8" s="22">
        <v>1147.029592189999</v>
      </c>
      <c r="D8" s="22">
        <v>1216.2016064700008</v>
      </c>
      <c r="E8" s="22">
        <v>1204.0216906599994</v>
      </c>
      <c r="F8" s="22">
        <v>1190.0217899800002</v>
      </c>
      <c r="G8" s="22">
        <v>1301.6648685600005</v>
      </c>
      <c r="H8" s="22">
        <v>1517.1041173199999</v>
      </c>
      <c r="I8" s="22">
        <v>1524.8825999300002</v>
      </c>
      <c r="J8" s="22">
        <v>1508.8284415800003</v>
      </c>
      <c r="K8" s="22">
        <v>1515.1236534599996</v>
      </c>
      <c r="L8" s="22">
        <v>1522.8328284600016</v>
      </c>
      <c r="M8" s="22">
        <v>1520.6565025500001</v>
      </c>
      <c r="N8" s="22">
        <v>1393.182654</v>
      </c>
      <c r="O8" s="22">
        <v>1391.5930940000001</v>
      </c>
      <c r="P8" s="22">
        <v>1409.850107</v>
      </c>
    </row>
    <row r="9" spans="1:16" x14ac:dyDescent="0.25">
      <c r="A9" s="5" t="s">
        <v>48</v>
      </c>
      <c r="B9" s="23">
        <v>7.4458347192355374</v>
      </c>
      <c r="C9" s="23">
        <v>7.3843265255290182</v>
      </c>
      <c r="D9" s="23">
        <v>6.9461908313486322</v>
      </c>
      <c r="E9" s="23">
        <v>5.9406229186484811</v>
      </c>
      <c r="F9" s="23">
        <v>4.9303825740268898</v>
      </c>
      <c r="G9" s="23">
        <v>4.6418072353809636</v>
      </c>
      <c r="H9" s="23">
        <v>5.3641279287472061</v>
      </c>
      <c r="I9" s="23">
        <v>5.3457947264670524</v>
      </c>
      <c r="J9" s="23">
        <v>5.1891501811766174</v>
      </c>
      <c r="K9" s="23">
        <v>5.0030664922945842</v>
      </c>
      <c r="L9" s="23">
        <v>4.8403058610047252</v>
      </c>
      <c r="M9" s="23">
        <v>4.2688689645443834</v>
      </c>
      <c r="N9" s="23">
        <v>4.2441438311094863</v>
      </c>
      <c r="O9" s="23">
        <v>4.2132462199884948</v>
      </c>
      <c r="P9" s="23">
        <v>4.1685642263682325</v>
      </c>
    </row>
  </sheetData>
  <hyperlinks>
    <hyperlink ref="A4" r:id="rId1"/>
    <hyperlink ref="A5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/>
  </sheetViews>
  <sheetFormatPr defaultRowHeight="16.5" x14ac:dyDescent="0.25"/>
  <cols>
    <col min="1" max="1" width="9.140625" style="2"/>
    <col min="2" max="2" width="29.85546875" style="2" bestFit="1" customWidth="1"/>
    <col min="3" max="3" width="29.140625" style="2" bestFit="1" customWidth="1"/>
    <col min="4" max="16384" width="9.140625" style="2"/>
  </cols>
  <sheetData>
    <row r="1" spans="1:6" x14ac:dyDescent="0.25">
      <c r="A1" s="1" t="s">
        <v>51</v>
      </c>
    </row>
    <row r="2" spans="1:6" x14ac:dyDescent="0.25">
      <c r="F2" s="6"/>
    </row>
    <row r="3" spans="1:6" s="6" customFormat="1" x14ac:dyDescent="0.25">
      <c r="A3" s="6" t="s">
        <v>52</v>
      </c>
      <c r="F3" s="2"/>
    </row>
    <row r="4" spans="1:6" s="6" customFormat="1" x14ac:dyDescent="0.25">
      <c r="A4" s="11" t="s">
        <v>206</v>
      </c>
    </row>
    <row r="6" spans="1:6" x14ac:dyDescent="0.25">
      <c r="A6" s="3"/>
      <c r="B6" s="3" t="s">
        <v>85</v>
      </c>
      <c r="C6" s="3" t="s">
        <v>86</v>
      </c>
    </row>
    <row r="7" spans="1:6" x14ac:dyDescent="0.25">
      <c r="A7" s="98">
        <v>38718</v>
      </c>
      <c r="B7" s="10">
        <v>17.250897133814131</v>
      </c>
      <c r="C7" s="10">
        <v>18.261164263605984</v>
      </c>
    </row>
    <row r="8" spans="1:6" x14ac:dyDescent="0.25">
      <c r="A8" s="98">
        <v>38749</v>
      </c>
      <c r="B8" s="10">
        <v>17.617206945846487</v>
      </c>
      <c r="C8" s="10">
        <v>18.283816594184955</v>
      </c>
    </row>
    <row r="9" spans="1:6" x14ac:dyDescent="0.25">
      <c r="A9" s="98">
        <v>38777</v>
      </c>
      <c r="B9" s="10">
        <v>19.385596836826323</v>
      </c>
      <c r="C9" s="10">
        <v>18.151641269338789</v>
      </c>
    </row>
    <row r="10" spans="1:6" x14ac:dyDescent="0.25">
      <c r="A10" s="98">
        <v>38808</v>
      </c>
      <c r="B10" s="10">
        <v>21.319121195008307</v>
      </c>
      <c r="C10" s="10">
        <v>18.736748438459415</v>
      </c>
    </row>
    <row r="11" spans="1:6" x14ac:dyDescent="0.25">
      <c r="A11" s="98">
        <v>38838</v>
      </c>
      <c r="B11" s="10">
        <v>23.36760632037511</v>
      </c>
      <c r="C11" s="10">
        <v>19.651671471462723</v>
      </c>
    </row>
    <row r="12" spans="1:6" x14ac:dyDescent="0.25">
      <c r="A12" s="98">
        <v>38869</v>
      </c>
      <c r="B12" s="10">
        <v>25.121175800208842</v>
      </c>
      <c r="C12" s="10">
        <v>20.14801272995534</v>
      </c>
    </row>
    <row r="13" spans="1:6" x14ac:dyDescent="0.25">
      <c r="A13" s="98">
        <v>38899</v>
      </c>
      <c r="B13" s="10">
        <v>25.603280823695478</v>
      </c>
      <c r="C13" s="10">
        <v>19.709545220731648</v>
      </c>
    </row>
    <row r="14" spans="1:6" x14ac:dyDescent="0.25">
      <c r="A14" s="98">
        <v>38930</v>
      </c>
      <c r="B14" s="10">
        <v>25.972990749816468</v>
      </c>
      <c r="C14" s="10">
        <v>18.3178420059103</v>
      </c>
    </row>
    <row r="15" spans="1:6" x14ac:dyDescent="0.25">
      <c r="A15" s="98">
        <v>38961</v>
      </c>
      <c r="B15" s="10">
        <v>27.180256858991299</v>
      </c>
      <c r="C15" s="10">
        <v>17.868240414087882</v>
      </c>
    </row>
    <row r="16" spans="1:6" x14ac:dyDescent="0.25">
      <c r="A16" s="98">
        <v>38991</v>
      </c>
      <c r="B16" s="10">
        <v>29.262460715037797</v>
      </c>
      <c r="C16" s="10">
        <v>17.205132711087586</v>
      </c>
    </row>
    <row r="17" spans="1:3" x14ac:dyDescent="0.25">
      <c r="A17" s="98">
        <v>39022</v>
      </c>
      <c r="B17" s="10">
        <v>27.269203974912724</v>
      </c>
      <c r="C17" s="10">
        <v>17.158265597562398</v>
      </c>
    </row>
    <row r="18" spans="1:3" x14ac:dyDescent="0.25">
      <c r="A18" s="98">
        <v>39052</v>
      </c>
      <c r="B18" s="10">
        <v>26.989079470754255</v>
      </c>
      <c r="C18" s="10">
        <v>16.674931400622548</v>
      </c>
    </row>
    <row r="19" spans="1:3" x14ac:dyDescent="0.25">
      <c r="A19" s="98">
        <v>39083</v>
      </c>
      <c r="B19" s="10">
        <v>27.919290684794362</v>
      </c>
      <c r="C19" s="10">
        <v>17.86398222503891</v>
      </c>
    </row>
    <row r="20" spans="1:3" x14ac:dyDescent="0.25">
      <c r="A20" s="98">
        <v>39114</v>
      </c>
      <c r="B20" s="10">
        <v>27.633235314520963</v>
      </c>
      <c r="C20" s="10">
        <v>16.830846033260595</v>
      </c>
    </row>
    <row r="21" spans="1:3" x14ac:dyDescent="0.25">
      <c r="A21" s="98">
        <v>39142</v>
      </c>
      <c r="B21" s="10">
        <v>28.4695697063007</v>
      </c>
      <c r="C21" s="10">
        <v>16.213489320286875</v>
      </c>
    </row>
    <row r="22" spans="1:3" x14ac:dyDescent="0.25">
      <c r="A22" s="98">
        <v>39173</v>
      </c>
      <c r="B22" s="10">
        <v>26.831602377137656</v>
      </c>
      <c r="C22" s="10">
        <v>14.581938628471082</v>
      </c>
    </row>
    <row r="23" spans="1:3" x14ac:dyDescent="0.25">
      <c r="A23" s="98">
        <v>39203</v>
      </c>
      <c r="B23" s="10">
        <v>26.888711889458616</v>
      </c>
      <c r="C23" s="10">
        <v>13.314914788815425</v>
      </c>
    </row>
    <row r="24" spans="1:3" x14ac:dyDescent="0.25">
      <c r="A24" s="98">
        <v>39234</v>
      </c>
      <c r="B24" s="10">
        <v>29.546898962514451</v>
      </c>
      <c r="C24" s="10">
        <v>14.348374792376395</v>
      </c>
    </row>
    <row r="25" spans="1:3" x14ac:dyDescent="0.25">
      <c r="A25" s="98">
        <v>39264</v>
      </c>
      <c r="B25" s="10">
        <v>28.560408132843481</v>
      </c>
      <c r="C25" s="10">
        <v>14.026823277737112</v>
      </c>
    </row>
    <row r="26" spans="1:3" x14ac:dyDescent="0.25">
      <c r="A26" s="98">
        <v>39295</v>
      </c>
      <c r="B26" s="10">
        <v>27.621500836269821</v>
      </c>
      <c r="C26" s="10">
        <v>14.744389824440228</v>
      </c>
    </row>
    <row r="27" spans="1:3" x14ac:dyDescent="0.25">
      <c r="A27" s="98">
        <v>39326</v>
      </c>
      <c r="B27" s="10">
        <v>27.320910718864003</v>
      </c>
      <c r="C27" s="10">
        <v>15.139462976854757</v>
      </c>
    </row>
    <row r="28" spans="1:3" x14ac:dyDescent="0.25">
      <c r="A28" s="98">
        <v>39356</v>
      </c>
      <c r="B28" s="10">
        <v>26.400360052483986</v>
      </c>
      <c r="C28" s="10">
        <v>15.593903245565654</v>
      </c>
    </row>
    <row r="29" spans="1:3" x14ac:dyDescent="0.25">
      <c r="A29" s="98">
        <v>39387</v>
      </c>
      <c r="B29" s="10">
        <v>26.206585152843854</v>
      </c>
      <c r="C29" s="10">
        <v>15.604876367642962</v>
      </c>
    </row>
    <row r="30" spans="1:3" x14ac:dyDescent="0.25">
      <c r="A30" s="98">
        <v>39417</v>
      </c>
      <c r="B30" s="10">
        <v>25.258369348287978</v>
      </c>
      <c r="C30" s="10">
        <v>15.305458722626817</v>
      </c>
    </row>
    <row r="31" spans="1:3" x14ac:dyDescent="0.25">
      <c r="A31" s="98">
        <v>39448</v>
      </c>
      <c r="B31" s="10">
        <v>24.757075314596907</v>
      </c>
      <c r="C31" s="10">
        <v>15.707394916974675</v>
      </c>
    </row>
    <row r="32" spans="1:3" x14ac:dyDescent="0.25">
      <c r="A32" s="98">
        <v>39479</v>
      </c>
      <c r="B32" s="10">
        <v>25.102158362677077</v>
      </c>
      <c r="C32" s="10">
        <v>16.036725197489648</v>
      </c>
    </row>
    <row r="33" spans="1:3" x14ac:dyDescent="0.25">
      <c r="A33" s="98">
        <v>39508</v>
      </c>
      <c r="B33" s="10">
        <v>21.911730315770519</v>
      </c>
      <c r="C33" s="10">
        <v>15.057750107204566</v>
      </c>
    </row>
    <row r="34" spans="1:3" x14ac:dyDescent="0.25">
      <c r="A34" s="98">
        <v>39539</v>
      </c>
      <c r="B34" s="10">
        <v>22.323020011003148</v>
      </c>
      <c r="C34" s="10">
        <v>11.689696382032826</v>
      </c>
    </row>
    <row r="35" spans="1:3" x14ac:dyDescent="0.25">
      <c r="A35" s="98">
        <v>39569</v>
      </c>
      <c r="B35" s="10">
        <v>21.410656466462427</v>
      </c>
      <c r="C35" s="10">
        <v>11.836582754691523</v>
      </c>
    </row>
    <row r="36" spans="1:3" x14ac:dyDescent="0.25">
      <c r="A36" s="98">
        <v>39600</v>
      </c>
      <c r="B36" s="10">
        <v>19.984116492415932</v>
      </c>
      <c r="C36" s="10">
        <v>12.875097332869924</v>
      </c>
    </row>
    <row r="37" spans="1:3" x14ac:dyDescent="0.25">
      <c r="A37" s="98">
        <v>39630</v>
      </c>
      <c r="B37" s="10">
        <v>18.543443952938613</v>
      </c>
      <c r="C37" s="10">
        <v>13.574235534891283</v>
      </c>
    </row>
    <row r="38" spans="1:3" x14ac:dyDescent="0.25">
      <c r="A38" s="98">
        <v>39661</v>
      </c>
      <c r="B38" s="10">
        <v>18.536758605689229</v>
      </c>
      <c r="C38" s="10">
        <v>13.472409339373819</v>
      </c>
    </row>
    <row r="39" spans="1:3" x14ac:dyDescent="0.25">
      <c r="A39" s="98">
        <v>39692</v>
      </c>
      <c r="B39" s="10">
        <v>17.302587627240499</v>
      </c>
      <c r="C39" s="10">
        <v>12.805942986906281</v>
      </c>
    </row>
    <row r="40" spans="1:3" x14ac:dyDescent="0.25">
      <c r="A40" s="98">
        <v>39722</v>
      </c>
      <c r="B40" s="10">
        <v>16.55438400661291</v>
      </c>
      <c r="C40" s="10">
        <v>13.610575605441623</v>
      </c>
    </row>
    <row r="41" spans="1:3" x14ac:dyDescent="0.25">
      <c r="A41" s="98">
        <v>39753</v>
      </c>
      <c r="B41" s="10">
        <v>14.477943128283309</v>
      </c>
      <c r="C41" s="10">
        <v>13.643787796906178</v>
      </c>
    </row>
    <row r="42" spans="1:3" x14ac:dyDescent="0.25">
      <c r="A42" s="98">
        <v>39783</v>
      </c>
      <c r="B42" s="10">
        <v>13.084002035482886</v>
      </c>
      <c r="C42" s="10">
        <v>13.951623810382806</v>
      </c>
    </row>
    <row r="43" spans="1:3" x14ac:dyDescent="0.25">
      <c r="A43" s="98">
        <v>39814</v>
      </c>
      <c r="B43" s="10">
        <v>11.117432355347351</v>
      </c>
      <c r="C43" s="10">
        <v>10.495950651021076</v>
      </c>
    </row>
    <row r="44" spans="1:3" x14ac:dyDescent="0.25">
      <c r="A44" s="98">
        <v>39845</v>
      </c>
      <c r="B44" s="10">
        <v>10.373105731509543</v>
      </c>
      <c r="C44" s="10">
        <v>11.966187499083308</v>
      </c>
    </row>
    <row r="45" spans="1:3" x14ac:dyDescent="0.25">
      <c r="A45" s="98">
        <v>39873</v>
      </c>
      <c r="B45" s="10">
        <v>8.8364988058615594</v>
      </c>
      <c r="C45" s="10">
        <v>9.9574778035246645</v>
      </c>
    </row>
    <row r="46" spans="1:3" x14ac:dyDescent="0.25">
      <c r="A46" s="98">
        <v>39904</v>
      </c>
      <c r="B46" s="10">
        <v>7.8357555121048756</v>
      </c>
      <c r="C46" s="10">
        <v>9.5334965025379539</v>
      </c>
    </row>
    <row r="47" spans="1:3" x14ac:dyDescent="0.25">
      <c r="A47" s="98">
        <v>39934</v>
      </c>
      <c r="B47" s="10">
        <v>6.7996349903572622</v>
      </c>
      <c r="C47" s="10">
        <v>12.50051762913194</v>
      </c>
    </row>
    <row r="48" spans="1:3" x14ac:dyDescent="0.25">
      <c r="A48" s="98">
        <v>39965</v>
      </c>
      <c r="B48" s="10">
        <v>6.1334366736389976</v>
      </c>
      <c r="C48" s="10">
        <v>14.365366671678645</v>
      </c>
    </row>
    <row r="49" spans="1:3" x14ac:dyDescent="0.25">
      <c r="A49" s="98">
        <v>39995</v>
      </c>
      <c r="B49" s="10">
        <v>6.1395052616378401</v>
      </c>
      <c r="C49" s="10">
        <v>16.537590961037161</v>
      </c>
    </row>
    <row r="50" spans="1:3" x14ac:dyDescent="0.25">
      <c r="A50" s="98">
        <v>40026</v>
      </c>
      <c r="B50" s="10">
        <v>5.9941061394477169</v>
      </c>
      <c r="C50" s="10">
        <v>17.82049747818165</v>
      </c>
    </row>
    <row r="51" spans="1:3" x14ac:dyDescent="0.25">
      <c r="A51" s="98">
        <v>40057</v>
      </c>
      <c r="B51" s="10">
        <v>5.9465256793332477</v>
      </c>
      <c r="C51" s="10">
        <v>18.197436816837556</v>
      </c>
    </row>
    <row r="52" spans="1:3" x14ac:dyDescent="0.25">
      <c r="A52" s="98">
        <v>40087</v>
      </c>
      <c r="B52" s="10">
        <v>5.5376613875852794</v>
      </c>
      <c r="C52" s="10">
        <v>17.815319109618642</v>
      </c>
    </row>
    <row r="53" spans="1:3" x14ac:dyDescent="0.25">
      <c r="A53" s="98">
        <v>40118</v>
      </c>
      <c r="B53" s="10">
        <v>5.6814720981319953</v>
      </c>
      <c r="C53" s="10">
        <v>17.237976189634008</v>
      </c>
    </row>
    <row r="54" spans="1:3" x14ac:dyDescent="0.25">
      <c r="A54" s="98">
        <v>40148</v>
      </c>
      <c r="B54" s="10">
        <v>6.4792757837446207</v>
      </c>
      <c r="C54" s="10">
        <v>17.51570363068355</v>
      </c>
    </row>
    <row r="55" spans="1:3" x14ac:dyDescent="0.25">
      <c r="A55" s="98">
        <v>40179</v>
      </c>
      <c r="B55" s="10">
        <v>6.4513049515451133</v>
      </c>
      <c r="C55" s="10">
        <v>15.606949833187336</v>
      </c>
    </row>
    <row r="56" spans="1:3" x14ac:dyDescent="0.25">
      <c r="A56" s="98">
        <v>40210</v>
      </c>
      <c r="B56" s="10">
        <v>6.0726348290780887</v>
      </c>
      <c r="C56" s="10">
        <v>15.780338244234722</v>
      </c>
    </row>
    <row r="57" spans="1:3" x14ac:dyDescent="0.25">
      <c r="A57" s="98">
        <v>40238</v>
      </c>
      <c r="B57" s="10">
        <v>6.7344316604386547</v>
      </c>
      <c r="C57" s="10">
        <v>17.960870644471385</v>
      </c>
    </row>
    <row r="58" spans="1:3" x14ac:dyDescent="0.25">
      <c r="A58" s="98">
        <v>40269</v>
      </c>
      <c r="B58" s="10">
        <v>6.4502534409494547</v>
      </c>
      <c r="C58" s="10">
        <v>19.42804430648015</v>
      </c>
    </row>
    <row r="59" spans="1:3" x14ac:dyDescent="0.25">
      <c r="A59" s="98">
        <v>40299</v>
      </c>
      <c r="B59" s="10">
        <v>6.2112478032387868</v>
      </c>
      <c r="C59" s="10">
        <v>19.507085700765156</v>
      </c>
    </row>
    <row r="60" spans="1:3" x14ac:dyDescent="0.25">
      <c r="A60" s="98">
        <v>40330</v>
      </c>
      <c r="B60" s="10">
        <v>6.3376487514129831</v>
      </c>
      <c r="C60" s="10">
        <v>18.08082145965238</v>
      </c>
    </row>
    <row r="61" spans="1:3" x14ac:dyDescent="0.25">
      <c r="A61" s="98">
        <v>40360</v>
      </c>
      <c r="B61" s="10">
        <v>6.5128072645811459</v>
      </c>
      <c r="C61" s="10">
        <v>17.477248613927834</v>
      </c>
    </row>
    <row r="62" spans="1:3" x14ac:dyDescent="0.25">
      <c r="A62" s="98">
        <v>40391</v>
      </c>
      <c r="B62" s="10">
        <v>6.3860094124647775</v>
      </c>
      <c r="C62" s="10">
        <v>17.354848737422042</v>
      </c>
    </row>
    <row r="63" spans="1:3" x14ac:dyDescent="0.25">
      <c r="A63" s="98">
        <v>40422</v>
      </c>
      <c r="B63" s="10">
        <v>6.5596782880009235</v>
      </c>
      <c r="C63" s="10">
        <v>17.492181120695516</v>
      </c>
    </row>
    <row r="64" spans="1:3" x14ac:dyDescent="0.25">
      <c r="A64" s="98">
        <v>40452</v>
      </c>
      <c r="B64" s="10">
        <v>6.4991391257053346</v>
      </c>
      <c r="C64" s="10">
        <v>16.776438138982666</v>
      </c>
    </row>
    <row r="65" spans="1:3" x14ac:dyDescent="0.25">
      <c r="A65" s="98">
        <v>40483</v>
      </c>
      <c r="B65" s="10">
        <v>7.8507646528069568</v>
      </c>
      <c r="C65" s="10">
        <v>16.646630248879546</v>
      </c>
    </row>
    <row r="66" spans="1:3" x14ac:dyDescent="0.25">
      <c r="A66" s="98">
        <v>40513</v>
      </c>
      <c r="B66" s="10">
        <v>8.2156892615943047</v>
      </c>
      <c r="C66" s="10">
        <v>16.855602730577303</v>
      </c>
    </row>
    <row r="67" spans="1:3" x14ac:dyDescent="0.25">
      <c r="A67" s="98">
        <v>40544</v>
      </c>
      <c r="B67" s="10">
        <v>8.5384916326553526</v>
      </c>
      <c r="C67" s="10">
        <v>16.417790393893352</v>
      </c>
    </row>
    <row r="68" spans="1:3" x14ac:dyDescent="0.25">
      <c r="A68" s="98">
        <v>40575</v>
      </c>
      <c r="B68" s="10">
        <v>8.5308548168024316</v>
      </c>
      <c r="C68" s="10">
        <v>16.774875862889715</v>
      </c>
    </row>
    <row r="69" spans="1:3" x14ac:dyDescent="0.25">
      <c r="A69" s="98">
        <v>40603</v>
      </c>
      <c r="B69" s="10">
        <v>9.3526804302699151</v>
      </c>
      <c r="C69" s="10">
        <v>17.96511243191576</v>
      </c>
    </row>
    <row r="70" spans="1:3" x14ac:dyDescent="0.25">
      <c r="A70" s="98">
        <v>40634</v>
      </c>
      <c r="B70" s="10">
        <v>8.8033819002341929</v>
      </c>
      <c r="C70" s="10">
        <v>17.750359926625851</v>
      </c>
    </row>
    <row r="71" spans="1:3" x14ac:dyDescent="0.25">
      <c r="A71" s="98">
        <v>40664</v>
      </c>
      <c r="B71" s="10">
        <v>8.8045063259076528</v>
      </c>
      <c r="C71" s="10">
        <v>18.470216084481958</v>
      </c>
    </row>
    <row r="72" spans="1:3" x14ac:dyDescent="0.25">
      <c r="A72" s="98">
        <v>40695</v>
      </c>
      <c r="B72" s="10">
        <v>8.660776154629918</v>
      </c>
      <c r="C72" s="10">
        <v>16.960403521054189</v>
      </c>
    </row>
    <row r="73" spans="1:3" x14ac:dyDescent="0.25">
      <c r="A73" s="98">
        <v>40725</v>
      </c>
      <c r="B73" s="10">
        <v>6.9121451233776874</v>
      </c>
      <c r="C73" s="10">
        <v>16.176775414285057</v>
      </c>
    </row>
    <row r="74" spans="1:3" x14ac:dyDescent="0.25">
      <c r="A74" s="98">
        <v>40756</v>
      </c>
      <c r="B74" s="10">
        <v>6.858951091166297</v>
      </c>
      <c r="C74" s="10">
        <v>16.091071668193042</v>
      </c>
    </row>
    <row r="75" spans="1:3" x14ac:dyDescent="0.25">
      <c r="A75" s="98">
        <v>40787</v>
      </c>
      <c r="B75" s="10">
        <v>8.2078015917295879</v>
      </c>
      <c r="C75" s="10">
        <v>16.724138114305887</v>
      </c>
    </row>
    <row r="76" spans="1:3" x14ac:dyDescent="0.25">
      <c r="A76" s="98">
        <v>40817</v>
      </c>
      <c r="B76" s="10">
        <v>8.164115559573121</v>
      </c>
      <c r="C76" s="10">
        <v>17.67909340944372</v>
      </c>
    </row>
    <row r="77" spans="1:3" x14ac:dyDescent="0.25">
      <c r="A77" s="98">
        <v>40848</v>
      </c>
      <c r="B77" s="10">
        <v>8.1466397065035316</v>
      </c>
      <c r="C77" s="10">
        <v>18.116841233813222</v>
      </c>
    </row>
    <row r="78" spans="1:3" x14ac:dyDescent="0.25">
      <c r="A78" s="98">
        <v>40878</v>
      </c>
      <c r="B78" s="10">
        <v>7.5902371874752932</v>
      </c>
      <c r="C78" s="10">
        <v>17.658333555202759</v>
      </c>
    </row>
    <row r="79" spans="1:3" x14ac:dyDescent="0.25">
      <c r="A79" s="98">
        <v>40909</v>
      </c>
      <c r="B79" s="10">
        <v>7.7450764329155835</v>
      </c>
      <c r="C79" s="10">
        <v>16.232206852395898</v>
      </c>
    </row>
    <row r="80" spans="1:3" x14ac:dyDescent="0.25">
      <c r="A80" s="98">
        <v>40940</v>
      </c>
      <c r="B80" s="10">
        <v>7.1280747322383604</v>
      </c>
      <c r="C80" s="10">
        <v>15.452299876045206</v>
      </c>
    </row>
    <row r="81" spans="1:3" x14ac:dyDescent="0.25">
      <c r="A81" s="98">
        <v>40969</v>
      </c>
      <c r="B81" s="10">
        <v>6.451138008652622</v>
      </c>
      <c r="C81" s="10">
        <v>14.227535281080606</v>
      </c>
    </row>
    <row r="82" spans="1:3" x14ac:dyDescent="0.25">
      <c r="A82" s="98">
        <v>41000</v>
      </c>
      <c r="B82" s="10">
        <v>5.9649340477489785</v>
      </c>
      <c r="C82" s="10">
        <v>11.372390029637357</v>
      </c>
    </row>
    <row r="83" spans="1:3" x14ac:dyDescent="0.25">
      <c r="A83" s="98">
        <v>41030</v>
      </c>
      <c r="B83" s="10">
        <v>5.5798798408063339</v>
      </c>
      <c r="C83" s="10">
        <v>12.212644070174848</v>
      </c>
    </row>
    <row r="84" spans="1:3" x14ac:dyDescent="0.25">
      <c r="A84" s="98">
        <v>41061</v>
      </c>
      <c r="B84" s="10">
        <v>5.3356433072977847</v>
      </c>
      <c r="C84" s="10">
        <v>13.453651786508606</v>
      </c>
    </row>
    <row r="85" spans="1:3" x14ac:dyDescent="0.25">
      <c r="A85" s="98">
        <v>41091</v>
      </c>
      <c r="B85" s="10">
        <v>5.2204441562610402</v>
      </c>
      <c r="C85" s="10">
        <v>13.612365677304634</v>
      </c>
    </row>
    <row r="86" spans="1:3" x14ac:dyDescent="0.25">
      <c r="A86" s="98">
        <v>41122</v>
      </c>
      <c r="B86" s="10">
        <v>5.1977802033993221</v>
      </c>
      <c r="C86" s="10">
        <v>14.039282406952765</v>
      </c>
    </row>
    <row r="87" spans="1:3" x14ac:dyDescent="0.25">
      <c r="A87" s="98">
        <v>41153</v>
      </c>
      <c r="B87" s="10">
        <v>4.4218319491335087</v>
      </c>
      <c r="C87" s="10">
        <v>13.291944249757252</v>
      </c>
    </row>
    <row r="88" spans="1:3" x14ac:dyDescent="0.25">
      <c r="A88" s="98">
        <v>41183</v>
      </c>
      <c r="B88" s="10">
        <v>4.0918908240331442</v>
      </c>
      <c r="C88" s="10">
        <v>12.912268575360358</v>
      </c>
    </row>
    <row r="89" spans="1:3" x14ac:dyDescent="0.25">
      <c r="A89" s="98">
        <v>41214</v>
      </c>
      <c r="B89" s="10">
        <v>4.0199332035541273</v>
      </c>
      <c r="C89" s="10">
        <v>12.061842497095663</v>
      </c>
    </row>
    <row r="90" spans="1:3" x14ac:dyDescent="0.25">
      <c r="A90" s="98">
        <v>41244</v>
      </c>
      <c r="B90" s="10">
        <v>4.8864876765374401</v>
      </c>
      <c r="C90" s="10">
        <v>13.830379966268023</v>
      </c>
    </row>
    <row r="91" spans="1:3" x14ac:dyDescent="0.25">
      <c r="A91" s="98">
        <v>41275</v>
      </c>
      <c r="B91" s="10">
        <v>5.6616539429048265</v>
      </c>
      <c r="C91" s="10">
        <v>18.481201619973493</v>
      </c>
    </row>
    <row r="92" spans="1:3" x14ac:dyDescent="0.25">
      <c r="A92" s="98">
        <v>41306</v>
      </c>
      <c r="B92" s="10">
        <v>5.8721252164755651</v>
      </c>
      <c r="C92" s="10">
        <v>15.899041854709793</v>
      </c>
    </row>
    <row r="93" spans="1:3" x14ac:dyDescent="0.25">
      <c r="A93" s="98">
        <v>41334</v>
      </c>
      <c r="B93" s="10">
        <v>5.8789105100388701</v>
      </c>
      <c r="C93" s="10">
        <v>16.57437205574314</v>
      </c>
    </row>
    <row r="94" spans="1:3" x14ac:dyDescent="0.25">
      <c r="A94" s="98">
        <v>41365</v>
      </c>
      <c r="B94" s="10">
        <v>5.7483744161535117</v>
      </c>
      <c r="C94" s="10">
        <v>16.528623200866843</v>
      </c>
    </row>
    <row r="95" spans="1:3" x14ac:dyDescent="0.25">
      <c r="A95" s="98">
        <v>41395</v>
      </c>
      <c r="B95" s="10">
        <v>5.2055866665469122</v>
      </c>
      <c r="C95" s="10">
        <v>17.503036978615789</v>
      </c>
    </row>
    <row r="96" spans="1:3" x14ac:dyDescent="0.25">
      <c r="A96" s="98">
        <v>41426</v>
      </c>
      <c r="B96" s="10">
        <v>5.2899445498398414</v>
      </c>
      <c r="C96" s="10">
        <v>14.47176656331329</v>
      </c>
    </row>
    <row r="97" spans="1:3" x14ac:dyDescent="0.25">
      <c r="A97" s="98">
        <v>41456</v>
      </c>
      <c r="B97" s="10">
        <v>5.3354556882770705</v>
      </c>
      <c r="C97" s="10">
        <v>17.627234389482016</v>
      </c>
    </row>
    <row r="98" spans="1:3" x14ac:dyDescent="0.25">
      <c r="A98" s="98">
        <v>41487</v>
      </c>
      <c r="B98" s="10">
        <v>4.6759212956657379</v>
      </c>
      <c r="C98" s="10">
        <v>16.950597536354589</v>
      </c>
    </row>
    <row r="99" spans="1:3" x14ac:dyDescent="0.25">
      <c r="A99" s="98">
        <v>41518</v>
      </c>
      <c r="B99" s="10">
        <v>5.0861463812912842</v>
      </c>
      <c r="C99" s="10">
        <v>16.232392534096402</v>
      </c>
    </row>
    <row r="100" spans="1:3" x14ac:dyDescent="0.25">
      <c r="A100" s="98">
        <v>41548</v>
      </c>
      <c r="B100" s="10">
        <v>5.6385822680050861</v>
      </c>
      <c r="C100" s="10">
        <v>15.586031750774531</v>
      </c>
    </row>
    <row r="101" spans="1:3" x14ac:dyDescent="0.25">
      <c r="A101" s="98">
        <v>41579</v>
      </c>
      <c r="B101" s="10">
        <v>6.1222748664640756</v>
      </c>
      <c r="C101" s="10">
        <v>16.090639029814319</v>
      </c>
    </row>
    <row r="102" spans="1:3" x14ac:dyDescent="0.25">
      <c r="A102" s="98">
        <v>41609</v>
      </c>
      <c r="B102" s="10">
        <v>6.9315168576316903</v>
      </c>
      <c r="C102" s="10">
        <v>16.290129933863827</v>
      </c>
    </row>
    <row r="103" spans="1:3" x14ac:dyDescent="0.25">
      <c r="A103" s="98">
        <v>41640</v>
      </c>
      <c r="B103" s="10">
        <v>6.2403470563475452</v>
      </c>
      <c r="C103" s="10">
        <v>16.30418393896062</v>
      </c>
    </row>
    <row r="104" spans="1:3" x14ac:dyDescent="0.25">
      <c r="A104" s="98">
        <v>41671</v>
      </c>
      <c r="B104" s="10">
        <v>6.6191431873143394</v>
      </c>
      <c r="C104" s="10">
        <v>16.710465606065924</v>
      </c>
    </row>
    <row r="105" spans="1:3" x14ac:dyDescent="0.25">
      <c r="A105" s="98">
        <v>41699</v>
      </c>
      <c r="B105" s="10">
        <v>6.328439809304073</v>
      </c>
      <c r="C105" s="10">
        <v>16.504040434042032</v>
      </c>
    </row>
    <row r="106" spans="1:3" x14ac:dyDescent="0.25">
      <c r="A106" s="98">
        <v>41730</v>
      </c>
      <c r="B106" s="10">
        <v>6.9734956433232123</v>
      </c>
      <c r="C106" s="10">
        <v>15.839941812049252</v>
      </c>
    </row>
    <row r="107" spans="1:3" x14ac:dyDescent="0.25">
      <c r="A107" s="98">
        <v>41760</v>
      </c>
      <c r="B107" s="10">
        <v>7.7881652758188267</v>
      </c>
      <c r="C107" s="10">
        <v>15.437956716530215</v>
      </c>
    </row>
    <row r="108" spans="1:3" x14ac:dyDescent="0.25">
      <c r="A108" s="98">
        <v>41791</v>
      </c>
      <c r="B108" s="10">
        <v>7.9493478728875209</v>
      </c>
      <c r="C108" s="10">
        <v>16.373449157622833</v>
      </c>
    </row>
    <row r="109" spans="1:3" x14ac:dyDescent="0.25">
      <c r="A109" s="98">
        <v>41821</v>
      </c>
      <c r="B109" s="10">
        <v>7.8807309032726618</v>
      </c>
      <c r="C109" s="10">
        <v>16.49491064443102</v>
      </c>
    </row>
    <row r="110" spans="1:3" x14ac:dyDescent="0.25">
      <c r="A110" s="98">
        <v>41852</v>
      </c>
      <c r="B110" s="10">
        <v>8.9981534634441864</v>
      </c>
      <c r="C110" s="10">
        <v>16.448557139536078</v>
      </c>
    </row>
    <row r="111" spans="1:3" x14ac:dyDescent="0.25">
      <c r="A111" s="98">
        <v>41883</v>
      </c>
      <c r="B111" s="10">
        <v>9.1962758100891708</v>
      </c>
      <c r="C111" s="10">
        <v>17.488057001298632</v>
      </c>
    </row>
    <row r="112" spans="1:3" x14ac:dyDescent="0.25">
      <c r="A112" s="98">
        <v>41913</v>
      </c>
      <c r="B112" s="10">
        <v>9.825011500465866</v>
      </c>
      <c r="C112" s="10">
        <v>16.758439682196585</v>
      </c>
    </row>
    <row r="113" spans="1:3" x14ac:dyDescent="0.25">
      <c r="A113" s="98">
        <v>41944</v>
      </c>
      <c r="B113" s="10">
        <v>10.387897956329148</v>
      </c>
      <c r="C113" s="10">
        <v>15.82658042656424</v>
      </c>
    </row>
    <row r="114" spans="1:3" x14ac:dyDescent="0.25">
      <c r="A114" s="98">
        <v>41974</v>
      </c>
      <c r="B114" s="10">
        <v>11.076931290166542</v>
      </c>
      <c r="C114" s="10">
        <v>15.869723093587346</v>
      </c>
    </row>
    <row r="115" spans="1:3" x14ac:dyDescent="0.25">
      <c r="A115" s="98">
        <v>42005</v>
      </c>
      <c r="B115" s="10">
        <v>12.283878594979235</v>
      </c>
      <c r="C115" s="10">
        <v>16.520076779399364</v>
      </c>
    </row>
    <row r="116" spans="1:3" x14ac:dyDescent="0.25">
      <c r="A116" s="98">
        <v>42036</v>
      </c>
      <c r="B116" s="10">
        <v>14.311354464130702</v>
      </c>
      <c r="C116" s="10">
        <v>16.135520495047423</v>
      </c>
    </row>
    <row r="117" spans="1:3" x14ac:dyDescent="0.25">
      <c r="A117" s="98">
        <v>42064</v>
      </c>
      <c r="B117" s="10">
        <v>17.057841150344004</v>
      </c>
      <c r="C117" s="10">
        <v>16.236679187285485</v>
      </c>
    </row>
    <row r="118" spans="1:3" x14ac:dyDescent="0.25">
      <c r="A118" s="98">
        <v>42095</v>
      </c>
      <c r="B118" s="10">
        <v>17.602077083426387</v>
      </c>
      <c r="C118" s="10">
        <v>17.978189249450253</v>
      </c>
    </row>
    <row r="119" spans="1:3" x14ac:dyDescent="0.25">
      <c r="A119" s="98">
        <v>42125</v>
      </c>
      <c r="B119" s="10">
        <v>21.446391809106977</v>
      </c>
      <c r="C119" s="10">
        <v>16.698628603662097</v>
      </c>
    </row>
    <row r="120" spans="1:3" x14ac:dyDescent="0.25">
      <c r="A120" s="98">
        <v>42156</v>
      </c>
      <c r="B120" s="10">
        <v>24.737901238209396</v>
      </c>
      <c r="C120" s="10">
        <v>15.818651041571723</v>
      </c>
    </row>
    <row r="121" spans="1:3" x14ac:dyDescent="0.25">
      <c r="A121" s="98">
        <v>42186</v>
      </c>
      <c r="B121" s="10">
        <v>25.399721040874716</v>
      </c>
      <c r="C121" s="10">
        <v>15.984914388859471</v>
      </c>
    </row>
    <row r="122" spans="1:3" x14ac:dyDescent="0.25">
      <c r="A122" s="98">
        <v>42217</v>
      </c>
      <c r="B122" s="10">
        <v>26.374172259945698</v>
      </c>
      <c r="C122" s="10">
        <v>16.056248763859575</v>
      </c>
    </row>
    <row r="123" spans="1:3" x14ac:dyDescent="0.25">
      <c r="A123" s="98">
        <v>42248</v>
      </c>
      <c r="B123" s="10">
        <v>29.384189195643039</v>
      </c>
      <c r="C123" s="10">
        <v>15.283743692455323</v>
      </c>
    </row>
    <row r="124" spans="1:3" x14ac:dyDescent="0.25">
      <c r="A124" s="98">
        <v>42278</v>
      </c>
      <c r="B124" s="10">
        <v>30.865425008591956</v>
      </c>
      <c r="C124" s="10">
        <v>17.839040210283098</v>
      </c>
    </row>
    <row r="125" spans="1:3" x14ac:dyDescent="0.25">
      <c r="A125" s="98">
        <v>42309</v>
      </c>
      <c r="B125" s="10">
        <v>34.86720420129479</v>
      </c>
      <c r="C125" s="10">
        <v>19.40259051836443</v>
      </c>
    </row>
    <row r="126" spans="1:3" x14ac:dyDescent="0.25">
      <c r="A126" s="99">
        <v>42339</v>
      </c>
      <c r="B126" s="64">
        <v>29.838640965233015</v>
      </c>
      <c r="C126" s="64">
        <v>18.386026455559751</v>
      </c>
    </row>
  </sheetData>
  <hyperlinks>
    <hyperlink ref="A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2" zoomScaleNormal="112" workbookViewId="0"/>
  </sheetViews>
  <sheetFormatPr defaultRowHeight="16.5" x14ac:dyDescent="0.25"/>
  <cols>
    <col min="1" max="1" width="29.85546875" style="2" bestFit="1" customWidth="1"/>
    <col min="2" max="27" width="12.85546875" style="2" customWidth="1"/>
    <col min="28" max="16384" width="9.140625" style="2"/>
  </cols>
  <sheetData>
    <row r="1" spans="1:2" x14ac:dyDescent="0.25">
      <c r="A1" s="1" t="s">
        <v>64</v>
      </c>
    </row>
    <row r="3" spans="1:2" x14ac:dyDescent="0.25">
      <c r="A3" s="6" t="s">
        <v>869</v>
      </c>
    </row>
    <row r="4" spans="1:2" x14ac:dyDescent="0.25">
      <c r="A4" s="11" t="s">
        <v>50</v>
      </c>
    </row>
    <row r="5" spans="1:2" x14ac:dyDescent="0.25">
      <c r="A5" s="11"/>
    </row>
    <row r="6" spans="1:2" x14ac:dyDescent="0.25">
      <c r="A6" s="217" t="s">
        <v>65</v>
      </c>
      <c r="B6" s="217" t="s">
        <v>53</v>
      </c>
    </row>
    <row r="7" spans="1:2" x14ac:dyDescent="0.25">
      <c r="A7" s="2" t="s">
        <v>54</v>
      </c>
      <c r="B7" s="10">
        <f>C48</f>
        <v>-1.7312679420025816</v>
      </c>
    </row>
    <row r="8" spans="1:2" x14ac:dyDescent="0.25">
      <c r="A8" s="2" t="s">
        <v>55</v>
      </c>
      <c r="B8" s="10">
        <f>E48</f>
        <v>-1.5896689274346967</v>
      </c>
    </row>
    <row r="9" spans="1:2" x14ac:dyDescent="0.25">
      <c r="A9" s="2" t="s">
        <v>56</v>
      </c>
      <c r="B9" s="10">
        <f>G48</f>
        <v>-0.81150886597695937</v>
      </c>
    </row>
    <row r="10" spans="1:2" x14ac:dyDescent="0.25">
      <c r="A10" s="2" t="s">
        <v>866</v>
      </c>
      <c r="B10" s="10">
        <f>I48</f>
        <v>-0.66674807872732722</v>
      </c>
    </row>
    <row r="11" spans="1:2" x14ac:dyDescent="0.25">
      <c r="A11" s="2" t="s">
        <v>867</v>
      </c>
      <c r="B11" s="10">
        <f>K48</f>
        <v>-0.42481770962243254</v>
      </c>
    </row>
    <row r="12" spans="1:2" x14ac:dyDescent="0.25">
      <c r="A12" s="2" t="s">
        <v>868</v>
      </c>
      <c r="B12" s="10">
        <f>M48</f>
        <v>-0.40836034751295053</v>
      </c>
    </row>
    <row r="13" spans="1:2" x14ac:dyDescent="0.25">
      <c r="A13" s="2" t="s">
        <v>57</v>
      </c>
      <c r="B13" s="10">
        <f>O48</f>
        <v>-0.38891842525529174</v>
      </c>
    </row>
    <row r="14" spans="1:2" x14ac:dyDescent="0.25">
      <c r="A14" s="2" t="s">
        <v>58</v>
      </c>
      <c r="B14" s="10">
        <f>Q48</f>
        <v>-0.34623321561847553</v>
      </c>
    </row>
    <row r="15" spans="1:2" x14ac:dyDescent="0.25">
      <c r="A15" s="2" t="s">
        <v>59</v>
      </c>
      <c r="B15" s="10">
        <f>S48</f>
        <v>5.7063884178721908E-2</v>
      </c>
    </row>
    <row r="16" spans="1:2" x14ac:dyDescent="0.25">
      <c r="A16" s="2" t="s">
        <v>60</v>
      </c>
      <c r="B16" s="10">
        <f>U48</f>
        <v>0.40541738480122635</v>
      </c>
    </row>
    <row r="17" spans="1:27" x14ac:dyDescent="0.25">
      <c r="A17" s="2" t="s">
        <v>61</v>
      </c>
      <c r="B17" s="10">
        <f>W48</f>
        <v>0.50198983828298394</v>
      </c>
    </row>
    <row r="18" spans="1:27" x14ac:dyDescent="0.25">
      <c r="A18" s="2" t="s">
        <v>62</v>
      </c>
      <c r="B18" s="10">
        <f>Y48</f>
        <v>0.64982409870142321</v>
      </c>
    </row>
    <row r="19" spans="1:27" x14ac:dyDescent="0.25">
      <c r="A19" s="154" t="s">
        <v>63</v>
      </c>
      <c r="B19" s="64">
        <f>AA48</f>
        <v>0.70382719726241394</v>
      </c>
    </row>
    <row r="23" spans="1:27" s="153" customFormat="1" x14ac:dyDescent="0.25">
      <c r="A23" s="21" t="s">
        <v>267</v>
      </c>
      <c r="B23" s="331" t="s">
        <v>899</v>
      </c>
      <c r="C23" s="333"/>
      <c r="D23" s="331" t="s">
        <v>55</v>
      </c>
      <c r="E23" s="333"/>
      <c r="F23" s="331" t="s">
        <v>56</v>
      </c>
      <c r="G23" s="332"/>
      <c r="H23" s="331" t="s">
        <v>866</v>
      </c>
      <c r="I23" s="333"/>
      <c r="J23" s="331" t="s">
        <v>867</v>
      </c>
      <c r="K23" s="333"/>
      <c r="L23" s="332" t="s">
        <v>868</v>
      </c>
      <c r="M23" s="332"/>
      <c r="N23" s="331" t="s">
        <v>57</v>
      </c>
      <c r="O23" s="333"/>
      <c r="P23" s="331" t="s">
        <v>58</v>
      </c>
      <c r="Q23" s="333"/>
      <c r="R23" s="331" t="s">
        <v>59</v>
      </c>
      <c r="S23" s="333"/>
      <c r="T23" s="331" t="s">
        <v>60</v>
      </c>
      <c r="U23" s="333"/>
      <c r="V23" s="331" t="s">
        <v>61</v>
      </c>
      <c r="W23" s="333"/>
      <c r="X23" s="331" t="s">
        <v>62</v>
      </c>
      <c r="Y23" s="333"/>
      <c r="Z23" s="331" t="s">
        <v>63</v>
      </c>
      <c r="AA23" s="332"/>
    </row>
    <row r="24" spans="1:27" x14ac:dyDescent="0.25">
      <c r="A24" s="10" t="s">
        <v>897</v>
      </c>
      <c r="B24" s="274">
        <v>1.9850949216896061</v>
      </c>
      <c r="C24" s="321">
        <f>-(B24-$B$52)/$B$53</f>
        <v>1.3320488927113915E-2</v>
      </c>
      <c r="D24" s="274">
        <v>51.7</v>
      </c>
      <c r="E24" s="321">
        <f>-(D24-$D$52)/$D$53</f>
        <v>-0.49284737456643724</v>
      </c>
      <c r="F24" s="10">
        <v>0.91333142047333105</v>
      </c>
      <c r="G24" s="10">
        <f>-(F24-$F$52)/$F$53</f>
        <v>0.6859861226714139</v>
      </c>
      <c r="H24" s="275">
        <v>0.74418461976144612</v>
      </c>
      <c r="I24" s="322">
        <f>-(H24-$H$52)/$H$53</f>
        <v>0.37844727603429135</v>
      </c>
      <c r="J24" s="275">
        <v>0.9500391797508263</v>
      </c>
      <c r="K24" s="322">
        <f>-(J24-$J$52)/$J$53</f>
        <v>-0.81988297181743175</v>
      </c>
      <c r="L24" s="10">
        <v>0.68080681498108886</v>
      </c>
      <c r="M24" s="10">
        <f>-(L24-$L$52)/$L$53</f>
        <v>1.0278365301008667</v>
      </c>
      <c r="N24" s="275">
        <v>8.5</v>
      </c>
      <c r="O24" s="322">
        <f>-(N24-$N$52)/$N$53</f>
        <v>0.23453859232952692</v>
      </c>
      <c r="P24" s="275">
        <v>32.4</v>
      </c>
      <c r="Q24" s="322">
        <f>-(P24-$P$52)/$P$53</f>
        <v>-1.0919662954121139</v>
      </c>
      <c r="R24" s="275">
        <v>2.4159731742409365</v>
      </c>
      <c r="S24" s="322">
        <f>-(R24-$R$52)/$R$53</f>
        <v>-0.11400772127700526</v>
      </c>
      <c r="T24" s="275">
        <v>0.53714333175130524</v>
      </c>
      <c r="U24" s="322">
        <f>-(T24-$T$52)/$T$53</f>
        <v>0.33104869591980296</v>
      </c>
      <c r="V24" s="275">
        <v>1.0159015187470335</v>
      </c>
      <c r="W24" s="322">
        <f>-(V24-$V$52)/$V$53</f>
        <v>-1.9654779209393805E-2</v>
      </c>
      <c r="X24" s="104">
        <v>1</v>
      </c>
      <c r="Y24" s="104">
        <f>-(X24-$X$52)/$X$53</f>
        <v>0.84831582339567613</v>
      </c>
      <c r="Z24" s="275">
        <v>1.8270978098034016</v>
      </c>
      <c r="AA24" s="104">
        <f t="shared" ref="AA24:AA51" si="0">-(Z24-$Z$52)/$Z$53</f>
        <v>-0.52603865435130304</v>
      </c>
    </row>
    <row r="25" spans="1:27" x14ac:dyDescent="0.25">
      <c r="A25" s="10" t="s">
        <v>870</v>
      </c>
      <c r="B25" s="275">
        <v>2.7615867768595042</v>
      </c>
      <c r="C25" s="322">
        <f t="shared" ref="C25:C51" si="1">-(B25-$B$52)/$B$53</f>
        <v>-1.0447116876232734</v>
      </c>
      <c r="D25" s="275">
        <v>61.2</v>
      </c>
      <c r="E25" s="322">
        <f t="shared" ref="E25:E51" si="2">-(D25-$D$52)/$D$53</f>
        <v>-1.2318406194067542</v>
      </c>
      <c r="F25" s="10">
        <v>0.91826683641542406</v>
      </c>
      <c r="G25" s="10">
        <f t="shared" ref="G25:G51" si="3">-(F25-$F$52)/$F$53</f>
        <v>0.6465074691900341</v>
      </c>
      <c r="H25" s="275">
        <v>0.84815690828831869</v>
      </c>
      <c r="I25" s="322">
        <f t="shared" ref="I25:I51" si="4">-(H25-$H$52)/$H$53</f>
        <v>-0.90733541839950438</v>
      </c>
      <c r="J25" s="275">
        <v>0.90618105885463651</v>
      </c>
      <c r="K25" s="322">
        <f t="shared" ref="K25:K51" si="5">-(J25-$J$52)/$J$53</f>
        <v>-0.33810883285608939</v>
      </c>
      <c r="L25" s="10">
        <v>0.90834435485495235</v>
      </c>
      <c r="M25" s="10">
        <f t="shared" ref="M25:M51" si="6">-(L25-$L$52)/$L$53</f>
        <v>-0.86049075774510375</v>
      </c>
      <c r="N25" s="275">
        <v>9.1999999999999993</v>
      </c>
      <c r="O25" s="322">
        <f t="shared" ref="O25:O51" si="7">-(N25-$N$52)/$N$53</f>
        <v>8.9065288226402722E-2</v>
      </c>
      <c r="P25" s="275">
        <v>30.7</v>
      </c>
      <c r="Q25" s="322">
        <f t="shared" ref="Q25:Q51" si="8">-(P25-$P$52)/$P$53</f>
        <v>-0.70780076945781512</v>
      </c>
      <c r="R25" s="275">
        <v>2.654951996613693</v>
      </c>
      <c r="S25" s="322">
        <f t="shared" ref="S25:S51" si="9">-(R25-$R$52)/$R$53</f>
        <v>-0.9026354013459672</v>
      </c>
      <c r="T25" s="275">
        <v>0.4331900826446281</v>
      </c>
      <c r="U25" s="322">
        <f t="shared" ref="U25:U51" si="10">-(T25-$T$52)/$T$53</f>
        <v>1.2114456950174741</v>
      </c>
      <c r="V25" s="275">
        <v>0.90969917355371899</v>
      </c>
      <c r="W25" s="322">
        <f t="shared" ref="W25:W51" si="11">-(V25-$V$52)/$V$53</f>
        <v>0.85807566975110472</v>
      </c>
      <c r="X25" s="104">
        <v>3.9</v>
      </c>
      <c r="Y25" s="104">
        <f t="shared" ref="Y25:Y51" si="12">-(X25-$X$52)/$X$53</f>
        <v>-1.0704375153154355</v>
      </c>
      <c r="Z25" s="275">
        <v>1.5618878140549011</v>
      </c>
      <c r="AA25" s="104">
        <f t="shared" si="0"/>
        <v>0.54875775391478732</v>
      </c>
    </row>
    <row r="26" spans="1:27" x14ac:dyDescent="0.25">
      <c r="A26" s="10" t="s">
        <v>871</v>
      </c>
      <c r="B26" s="275">
        <v>4.5032012743628185</v>
      </c>
      <c r="C26" s="322">
        <f t="shared" si="1"/>
        <v>-3.417800555505806</v>
      </c>
      <c r="D26" s="275">
        <v>47.3</v>
      </c>
      <c r="E26" s="322">
        <f t="shared" si="2"/>
        <v>-0.15057681906144785</v>
      </c>
      <c r="F26" s="10">
        <v>1.2038669387600851</v>
      </c>
      <c r="G26" s="10">
        <f t="shared" si="3"/>
        <v>-1.638022873743922</v>
      </c>
      <c r="H26" s="275">
        <v>0.69646695031048533</v>
      </c>
      <c r="I26" s="322">
        <f t="shared" si="4"/>
        <v>0.9685521440530418</v>
      </c>
      <c r="J26" s="275">
        <v>0.99857370688588565</v>
      </c>
      <c r="K26" s="322">
        <f t="shared" si="5"/>
        <v>-1.3530266529098087</v>
      </c>
      <c r="L26" s="10">
        <v>0.83724023786057189</v>
      </c>
      <c r="M26" s="10">
        <f t="shared" si="6"/>
        <v>-0.2703998018829939</v>
      </c>
      <c r="N26" s="275">
        <v>5.0999999999999996</v>
      </c>
      <c r="O26" s="322">
        <f t="shared" si="7"/>
        <v>0.94112321225898821</v>
      </c>
      <c r="P26" s="275">
        <v>26</v>
      </c>
      <c r="Q26" s="322">
        <f t="shared" si="8"/>
        <v>0.35430391994524629</v>
      </c>
      <c r="R26" s="275">
        <v>2.7666221394519286</v>
      </c>
      <c r="S26" s="322">
        <f t="shared" si="9"/>
        <v>-1.2711457354630327</v>
      </c>
      <c r="T26" s="275">
        <v>0.46786506746626688</v>
      </c>
      <c r="U26" s="322">
        <f t="shared" si="10"/>
        <v>0.91777760053203472</v>
      </c>
      <c r="V26" s="275">
        <v>0.93573013493253376</v>
      </c>
      <c r="W26" s="322">
        <f t="shared" si="11"/>
        <v>0.64293760122435806</v>
      </c>
      <c r="X26" s="104">
        <v>0.6</v>
      </c>
      <c r="Y26" s="104">
        <f t="shared" si="12"/>
        <v>1.1129714563213466</v>
      </c>
      <c r="Z26" s="275">
        <v>1.7477569595460636</v>
      </c>
      <c r="AA26" s="104">
        <f t="shared" si="0"/>
        <v>-0.20450001609337157</v>
      </c>
    </row>
    <row r="27" spans="1:27" x14ac:dyDescent="0.25">
      <c r="A27" s="10" t="s">
        <v>872</v>
      </c>
      <c r="B27" s="275">
        <v>1.5845898004434589</v>
      </c>
      <c r="C27" s="322">
        <f t="shared" si="1"/>
        <v>0.5590407077939572</v>
      </c>
      <c r="D27" s="275">
        <v>26.9</v>
      </c>
      <c r="E27" s="322">
        <f t="shared" si="2"/>
        <v>1.4363139382798644</v>
      </c>
      <c r="F27" s="10">
        <v>1.0367162988306584</v>
      </c>
      <c r="G27" s="10">
        <f t="shared" si="3"/>
        <v>-0.30097605329574362</v>
      </c>
      <c r="H27" s="275">
        <v>0.73145143956685066</v>
      </c>
      <c r="I27" s="322">
        <f t="shared" si="4"/>
        <v>0.53591329867633863</v>
      </c>
      <c r="J27" s="275">
        <v>0.93337381610413617</v>
      </c>
      <c r="K27" s="322">
        <f t="shared" si="5"/>
        <v>-0.63681673328965849</v>
      </c>
      <c r="L27" s="10">
        <v>0.75567378597817192</v>
      </c>
      <c r="M27" s="10">
        <f t="shared" si="6"/>
        <v>0.40651776058909406</v>
      </c>
      <c r="N27" s="275">
        <v>6.2</v>
      </c>
      <c r="O27" s="322">
        <f t="shared" si="7"/>
        <v>0.71252230581122122</v>
      </c>
      <c r="P27" s="275">
        <v>21.5</v>
      </c>
      <c r="Q27" s="322">
        <f t="shared" si="8"/>
        <v>1.3712126651183905</v>
      </c>
      <c r="R27" s="275">
        <v>2.281578428245703</v>
      </c>
      <c r="S27" s="322">
        <f t="shared" si="9"/>
        <v>0.32949357183071798</v>
      </c>
      <c r="T27" s="275">
        <v>0.77644900221729496</v>
      </c>
      <c r="U27" s="322">
        <f t="shared" si="10"/>
        <v>-1.6956700065337296</v>
      </c>
      <c r="V27" s="275">
        <v>0.85567849223946801</v>
      </c>
      <c r="W27" s="322">
        <f t="shared" si="11"/>
        <v>1.3045403572945051</v>
      </c>
      <c r="X27" s="104">
        <v>1</v>
      </c>
      <c r="Y27" s="104">
        <f t="shared" si="12"/>
        <v>0.84831582339567613</v>
      </c>
      <c r="Z27" s="275">
        <v>1.5841587368415972</v>
      </c>
      <c r="AA27" s="104">
        <f t="shared" si="0"/>
        <v>0.45850207651335284</v>
      </c>
    </row>
    <row r="28" spans="1:27" x14ac:dyDescent="0.25">
      <c r="A28" s="10" t="s">
        <v>873</v>
      </c>
      <c r="B28" s="275">
        <v>2.4147961465148629</v>
      </c>
      <c r="C28" s="322">
        <f t="shared" si="1"/>
        <v>-0.57218175316499154</v>
      </c>
      <c r="D28" s="275">
        <v>43.6</v>
      </c>
      <c r="E28" s="322">
        <f t="shared" si="2"/>
        <v>0.13724160261320159</v>
      </c>
      <c r="F28" s="10">
        <v>0.90894898371226784</v>
      </c>
      <c r="G28" s="10">
        <f t="shared" si="3"/>
        <v>0.72104146640009326</v>
      </c>
      <c r="H28" s="275">
        <v>0.79358419967286353</v>
      </c>
      <c r="I28" s="322">
        <f t="shared" si="4"/>
        <v>-0.23245708956484923</v>
      </c>
      <c r="J28" s="275">
        <v>1.0165895864123391</v>
      </c>
      <c r="K28" s="322">
        <f t="shared" si="5"/>
        <v>-1.5509280830014576</v>
      </c>
      <c r="L28" s="10">
        <v>0.91562758985163828</v>
      </c>
      <c r="M28" s="10">
        <f t="shared" si="6"/>
        <v>-0.92093410874406811</v>
      </c>
      <c r="N28" s="275">
        <v>4.5999999999999996</v>
      </c>
      <c r="O28" s="322">
        <f t="shared" si="7"/>
        <v>1.0450327151897914</v>
      </c>
      <c r="P28" s="275">
        <v>22.4</v>
      </c>
      <c r="Q28" s="322">
        <f t="shared" si="8"/>
        <v>1.1678309160837619</v>
      </c>
      <c r="R28" s="275">
        <v>2.5616952512203688</v>
      </c>
      <c r="S28" s="322">
        <f t="shared" si="9"/>
        <v>-0.59488909127500755</v>
      </c>
      <c r="T28" s="275">
        <v>0.50837813610839211</v>
      </c>
      <c r="U28" s="322">
        <f t="shared" si="10"/>
        <v>0.57466582323527293</v>
      </c>
      <c r="V28" s="275">
        <v>0.91084416052753592</v>
      </c>
      <c r="W28" s="322">
        <f t="shared" si="11"/>
        <v>0.84861269669949335</v>
      </c>
      <c r="X28" s="104">
        <v>0.9</v>
      </c>
      <c r="Y28" s="104">
        <f t="shared" si="12"/>
        <v>0.91447973162709384</v>
      </c>
      <c r="Z28" s="275">
        <v>1.3799018397121117</v>
      </c>
      <c r="AA28" s="104">
        <f t="shared" si="0"/>
        <v>1.2862784911192815</v>
      </c>
    </row>
    <row r="29" spans="1:27" x14ac:dyDescent="0.25">
      <c r="A29" s="10" t="s">
        <v>874</v>
      </c>
      <c r="B29" s="275">
        <v>2.1915873786407762</v>
      </c>
      <c r="C29" s="322">
        <f t="shared" si="1"/>
        <v>-0.26804197767787163</v>
      </c>
      <c r="D29" s="275">
        <v>38.299999999999997</v>
      </c>
      <c r="E29" s="322">
        <f t="shared" si="2"/>
        <v>0.54952204447148401</v>
      </c>
      <c r="F29" s="10">
        <v>0.98959997542091671</v>
      </c>
      <c r="G29" s="10">
        <f t="shared" si="3"/>
        <v>7.5909912757400444E-2</v>
      </c>
      <c r="H29" s="275">
        <v>0.83375606796116486</v>
      </c>
      <c r="I29" s="322">
        <f t="shared" si="4"/>
        <v>-0.72924612614377993</v>
      </c>
      <c r="J29" s="275">
        <v>0.84752840453485645</v>
      </c>
      <c r="K29" s="322">
        <f t="shared" si="5"/>
        <v>0.30618078683813182</v>
      </c>
      <c r="L29" s="10">
        <v>0.96541446572431888</v>
      </c>
      <c r="M29" s="10">
        <f t="shared" si="6"/>
        <v>-1.334113913443987</v>
      </c>
      <c r="N29" s="275">
        <v>6.2</v>
      </c>
      <c r="O29" s="322">
        <f t="shared" si="7"/>
        <v>0.71252230581122122</v>
      </c>
      <c r="P29" s="275">
        <v>23.3</v>
      </c>
      <c r="Q29" s="322">
        <f t="shared" si="8"/>
        <v>0.96444916704913253</v>
      </c>
      <c r="R29" s="275">
        <v>2.6282233933606953</v>
      </c>
      <c r="S29" s="322">
        <f t="shared" si="9"/>
        <v>-0.81443128281526078</v>
      </c>
      <c r="T29" s="275">
        <v>0.63524271844660185</v>
      </c>
      <c r="U29" s="322">
        <f t="shared" si="10"/>
        <v>-0.49977098891016969</v>
      </c>
      <c r="V29" s="275">
        <v>1.0799126213592234</v>
      </c>
      <c r="W29" s="322">
        <f t="shared" si="11"/>
        <v>-0.54868729475304134</v>
      </c>
      <c r="X29" s="104">
        <v>2.8</v>
      </c>
      <c r="Y29" s="104">
        <f t="shared" si="12"/>
        <v>-0.34263452476984135</v>
      </c>
      <c r="Z29" s="275">
        <v>1.4126631471911519</v>
      </c>
      <c r="AA29" s="104">
        <f t="shared" si="0"/>
        <v>1.1535092283726207</v>
      </c>
    </row>
    <row r="30" spans="1:27" x14ac:dyDescent="0.25">
      <c r="A30" s="10" t="s">
        <v>875</v>
      </c>
      <c r="B30" s="275">
        <v>1.827652173913044</v>
      </c>
      <c r="C30" s="322">
        <f t="shared" si="1"/>
        <v>0.22784880883545566</v>
      </c>
      <c r="D30" s="275">
        <v>56.2</v>
      </c>
      <c r="E30" s="322">
        <f t="shared" si="2"/>
        <v>-0.8428968063329032</v>
      </c>
      <c r="F30" s="10">
        <v>0.8039938801607599</v>
      </c>
      <c r="G30" s="10">
        <f t="shared" si="3"/>
        <v>1.5605828977257659</v>
      </c>
      <c r="H30" s="275">
        <v>0.87938479046726459</v>
      </c>
      <c r="I30" s="322">
        <f t="shared" si="4"/>
        <v>-1.2935178431436558</v>
      </c>
      <c r="J30" s="275">
        <v>0.81512770708973925</v>
      </c>
      <c r="K30" s="322">
        <f t="shared" si="5"/>
        <v>0.66209704121473967</v>
      </c>
      <c r="L30" s="10">
        <v>0.78968725108582938</v>
      </c>
      <c r="M30" s="10">
        <f t="shared" si="6"/>
        <v>0.12424102351708491</v>
      </c>
      <c r="N30" s="275">
        <v>9.4</v>
      </c>
      <c r="O30" s="322">
        <f t="shared" si="7"/>
        <v>4.7501487054081255E-2</v>
      </c>
      <c r="P30" s="275">
        <v>30</v>
      </c>
      <c r="Q30" s="322">
        <f t="shared" si="8"/>
        <v>-0.549614964653104</v>
      </c>
      <c r="R30" s="275">
        <v>2.4395830615997558</v>
      </c>
      <c r="S30" s="322">
        <f t="shared" si="9"/>
        <v>-0.19192010911793633</v>
      </c>
      <c r="T30" s="275">
        <v>0.57114130434782606</v>
      </c>
      <c r="U30" s="322">
        <f t="shared" si="10"/>
        <v>4.3114328243947342E-2</v>
      </c>
      <c r="V30" s="275">
        <v>1.1942045454545456</v>
      </c>
      <c r="W30" s="322">
        <f t="shared" si="11"/>
        <v>-1.4932756808771304</v>
      </c>
      <c r="X30" s="104">
        <v>0.7</v>
      </c>
      <c r="Y30" s="104">
        <f t="shared" si="12"/>
        <v>1.046807548089929</v>
      </c>
      <c r="Z30" s="275">
        <v>1.6916859946141434</v>
      </c>
      <c r="AA30" s="104">
        <f t="shared" si="0"/>
        <v>2.2734525149150458E-2</v>
      </c>
    </row>
    <row r="31" spans="1:27" x14ac:dyDescent="0.25">
      <c r="A31" s="10" t="s">
        <v>876</v>
      </c>
      <c r="B31" s="275">
        <v>1.0829714285714287</v>
      </c>
      <c r="C31" s="322">
        <f t="shared" si="1"/>
        <v>1.2425358072670885</v>
      </c>
      <c r="D31" s="275">
        <v>73.099999999999994</v>
      </c>
      <c r="E31" s="322">
        <f t="shared" si="2"/>
        <v>-2.157526894522519</v>
      </c>
      <c r="F31" s="10">
        <v>1.1594721402968369</v>
      </c>
      <c r="G31" s="10">
        <f t="shared" si="3"/>
        <v>-1.2829065298592353</v>
      </c>
      <c r="H31" s="275">
        <v>0.82997963230235905</v>
      </c>
      <c r="I31" s="322">
        <f t="shared" si="4"/>
        <v>-0.68254449356905589</v>
      </c>
      <c r="J31" s="275">
        <v>1.0186959410411309</v>
      </c>
      <c r="K31" s="322">
        <f t="shared" si="5"/>
        <v>-1.5740660370883501</v>
      </c>
      <c r="L31" s="10">
        <v>0.73288019632631807</v>
      </c>
      <c r="M31" s="10">
        <f t="shared" si="6"/>
        <v>0.59568108437038991</v>
      </c>
      <c r="N31" s="275">
        <v>24.9</v>
      </c>
      <c r="O31" s="322">
        <f t="shared" si="7"/>
        <v>-3.1736931038008147</v>
      </c>
      <c r="P31" s="275">
        <v>32.200000000000003</v>
      </c>
      <c r="Q31" s="322">
        <f t="shared" si="8"/>
        <v>-1.0467703511821973</v>
      </c>
      <c r="R31" s="275">
        <v>2.4829461973130487</v>
      </c>
      <c r="S31" s="322">
        <f t="shared" si="9"/>
        <v>-0.33501801536148218</v>
      </c>
      <c r="T31" s="275">
        <v>0.79630252100840349</v>
      </c>
      <c r="U31" s="322">
        <f t="shared" si="10"/>
        <v>-1.8638126910137902</v>
      </c>
      <c r="V31" s="275">
        <v>1.1028789915966384</v>
      </c>
      <c r="W31" s="322">
        <f t="shared" si="11"/>
        <v>-0.73849743899031062</v>
      </c>
      <c r="X31" s="104">
        <v>1.2</v>
      </c>
      <c r="Y31" s="104">
        <f t="shared" si="12"/>
        <v>0.71598800693284093</v>
      </c>
      <c r="Z31" s="275">
        <v>1.6425154608759065</v>
      </c>
      <c r="AA31" s="104">
        <f t="shared" si="0"/>
        <v>0.22200421294968051</v>
      </c>
    </row>
    <row r="32" spans="1:27" x14ac:dyDescent="0.25">
      <c r="A32" s="10" t="s">
        <v>877</v>
      </c>
      <c r="B32" s="275">
        <v>1.4067124524714825</v>
      </c>
      <c r="C32" s="322">
        <f t="shared" si="1"/>
        <v>0.80141280272420257</v>
      </c>
      <c r="D32" s="275">
        <v>51.6</v>
      </c>
      <c r="E32" s="322">
        <f t="shared" si="2"/>
        <v>-0.48506849830496007</v>
      </c>
      <c r="F32" s="10">
        <v>1.0673595483820904</v>
      </c>
      <c r="G32" s="10">
        <f t="shared" si="3"/>
        <v>-0.54609302920586189</v>
      </c>
      <c r="H32" s="275">
        <v>0.86024712032778738</v>
      </c>
      <c r="I32" s="322">
        <f t="shared" si="4"/>
        <v>-1.0568501172932017</v>
      </c>
      <c r="J32" s="275">
        <v>0.90459418026713601</v>
      </c>
      <c r="K32" s="322">
        <f t="shared" si="5"/>
        <v>-0.32067723639214546</v>
      </c>
      <c r="L32" s="10">
        <v>0.8451393395169049</v>
      </c>
      <c r="M32" s="10">
        <f t="shared" si="6"/>
        <v>-0.33595421200534875</v>
      </c>
      <c r="N32" s="275">
        <v>22.1</v>
      </c>
      <c r="O32" s="322">
        <f t="shared" si="7"/>
        <v>-2.5917998873883179</v>
      </c>
      <c r="P32" s="275">
        <v>25.7</v>
      </c>
      <c r="Q32" s="322">
        <f t="shared" si="8"/>
        <v>0.42209783629012271</v>
      </c>
      <c r="R32" s="275">
        <v>2.7391662850557474</v>
      </c>
      <c r="S32" s="322">
        <f t="shared" si="9"/>
        <v>-1.180541695566149</v>
      </c>
      <c r="T32" s="275">
        <v>0.5996562698035488</v>
      </c>
      <c r="U32" s="322">
        <f t="shared" si="10"/>
        <v>-0.19838355885749143</v>
      </c>
      <c r="V32" s="275">
        <v>0.97387785171102659</v>
      </c>
      <c r="W32" s="322">
        <f t="shared" si="11"/>
        <v>0.32765819271547475</v>
      </c>
      <c r="X32" s="104">
        <v>2.7</v>
      </c>
      <c r="Y32" s="104">
        <f t="shared" si="12"/>
        <v>-0.27647061653842392</v>
      </c>
      <c r="Z32" s="275">
        <v>1.6547744210055979</v>
      </c>
      <c r="AA32" s="104">
        <f t="shared" si="0"/>
        <v>0.17232325624485004</v>
      </c>
    </row>
    <row r="33" spans="1:27" x14ac:dyDescent="0.25">
      <c r="A33" s="10" t="s">
        <v>878</v>
      </c>
      <c r="B33" s="275">
        <v>1.7056859079839404</v>
      </c>
      <c r="C33" s="322">
        <f t="shared" si="1"/>
        <v>0.3940375884697993</v>
      </c>
      <c r="D33" s="275">
        <v>42.6</v>
      </c>
      <c r="E33" s="322">
        <f t="shared" si="2"/>
        <v>0.21503036522797181</v>
      </c>
      <c r="F33" s="10">
        <v>0.95304105372333947</v>
      </c>
      <c r="G33" s="10">
        <f t="shared" si="3"/>
        <v>0.36834666343569755</v>
      </c>
      <c r="H33" s="275">
        <v>0.74725402554430576</v>
      </c>
      <c r="I33" s="322">
        <f t="shared" si="4"/>
        <v>0.34048919226299967</v>
      </c>
      <c r="J33" s="275">
        <v>0.94572834125618588</v>
      </c>
      <c r="K33" s="322">
        <f t="shared" si="5"/>
        <v>-0.77252913035047488</v>
      </c>
      <c r="L33" s="10">
        <v>0.68896386064547133</v>
      </c>
      <c r="M33" s="10">
        <f t="shared" si="6"/>
        <v>0.96014145031404174</v>
      </c>
      <c r="N33" s="275">
        <v>10.4</v>
      </c>
      <c r="O33" s="322">
        <f t="shared" si="7"/>
        <v>-0.16031751880752498</v>
      </c>
      <c r="P33" s="275">
        <v>28.8</v>
      </c>
      <c r="Q33" s="322">
        <f t="shared" si="8"/>
        <v>-0.27843929927359912</v>
      </c>
      <c r="R33" s="275">
        <v>2.5347841809921112</v>
      </c>
      <c r="S33" s="322">
        <f t="shared" si="9"/>
        <v>-0.50608283358418771</v>
      </c>
      <c r="T33" s="275">
        <v>0.60369782136510242</v>
      </c>
      <c r="U33" s="322">
        <f t="shared" si="10"/>
        <v>-0.23261211733995793</v>
      </c>
      <c r="V33" s="275">
        <v>1.0444930560126375</v>
      </c>
      <c r="W33" s="322">
        <f t="shared" si="11"/>
        <v>-0.25595523749898386</v>
      </c>
      <c r="X33" s="104">
        <v>1.6</v>
      </c>
      <c r="Y33" s="104">
        <f t="shared" si="12"/>
        <v>0.45133237400717025</v>
      </c>
      <c r="Z33" s="275">
        <v>1.8119409310794572</v>
      </c>
      <c r="AA33" s="104">
        <f t="shared" si="0"/>
        <v>-0.46461352304339937</v>
      </c>
    </row>
    <row r="34" spans="1:27" x14ac:dyDescent="0.25">
      <c r="A34" s="10" t="s">
        <v>879</v>
      </c>
      <c r="B34" s="275">
        <v>1.3824715025906735</v>
      </c>
      <c r="C34" s="322">
        <f t="shared" si="1"/>
        <v>0.8344430332324535</v>
      </c>
      <c r="D34" s="275">
        <v>63</v>
      </c>
      <c r="E34" s="322">
        <f t="shared" si="2"/>
        <v>-1.3718603921133403</v>
      </c>
      <c r="F34" s="10">
        <v>1.0073388174100253</v>
      </c>
      <c r="G34" s="10">
        <f t="shared" si="3"/>
        <v>-6.5984023694079408E-2</v>
      </c>
      <c r="H34" s="275">
        <v>0.73422329963270772</v>
      </c>
      <c r="I34" s="322">
        <f t="shared" si="4"/>
        <v>0.50163484088178911</v>
      </c>
      <c r="J34" s="275">
        <v>0.91331183110261183</v>
      </c>
      <c r="K34" s="322">
        <f t="shared" si="5"/>
        <v>-0.41643917601030778</v>
      </c>
      <c r="L34" s="10">
        <v>0.70865364735564473</v>
      </c>
      <c r="M34" s="10">
        <f t="shared" si="6"/>
        <v>0.79673649499414712</v>
      </c>
      <c r="N34" s="275">
        <v>16.3</v>
      </c>
      <c r="O34" s="322">
        <f t="shared" si="7"/>
        <v>-1.3864496533910018</v>
      </c>
      <c r="P34" s="275">
        <v>33.200000000000003</v>
      </c>
      <c r="Q34" s="322">
        <f t="shared" si="8"/>
        <v>-1.2727500723317848</v>
      </c>
      <c r="R34" s="275">
        <v>2.2222098659420739</v>
      </c>
      <c r="S34" s="322">
        <f t="shared" si="9"/>
        <v>0.52540922282305491</v>
      </c>
      <c r="T34" s="275">
        <v>0.56996632124352342</v>
      </c>
      <c r="U34" s="322">
        <f t="shared" si="10"/>
        <v>5.306545154127644E-2</v>
      </c>
      <c r="V34" s="275">
        <v>1.1035518134715026</v>
      </c>
      <c r="W34" s="322">
        <f t="shared" si="11"/>
        <v>-0.74405810947475248</v>
      </c>
      <c r="X34" s="104">
        <v>5</v>
      </c>
      <c r="Y34" s="104">
        <f t="shared" si="12"/>
        <v>-1.7982405058610296</v>
      </c>
      <c r="Z34" s="275">
        <v>1.8233372715741043</v>
      </c>
      <c r="AA34" s="104">
        <f t="shared" si="0"/>
        <v>-0.51079860666535915</v>
      </c>
    </row>
    <row r="35" spans="1:27" x14ac:dyDescent="0.25">
      <c r="A35" s="10" t="s">
        <v>880</v>
      </c>
      <c r="B35" s="275">
        <v>1.3141907548854279</v>
      </c>
      <c r="C35" s="322">
        <f t="shared" si="1"/>
        <v>0.9274810060457831</v>
      </c>
      <c r="D35" s="275">
        <v>58.1</v>
      </c>
      <c r="E35" s="322">
        <f t="shared" si="2"/>
        <v>-0.99069545530096648</v>
      </c>
      <c r="F35" s="10">
        <v>0.96789522112269921</v>
      </c>
      <c r="G35" s="10">
        <f t="shared" si="3"/>
        <v>0.24952739178885017</v>
      </c>
      <c r="H35" s="275">
        <v>0.73691232757696479</v>
      </c>
      <c r="I35" s="322">
        <f t="shared" si="4"/>
        <v>0.4683807339984824</v>
      </c>
      <c r="J35" s="275">
        <v>1.0030142813015479</v>
      </c>
      <c r="K35" s="322">
        <f t="shared" si="5"/>
        <v>-1.4018056218187414</v>
      </c>
      <c r="L35" s="10">
        <v>0.52801315135255356</v>
      </c>
      <c r="M35" s="10">
        <f t="shared" si="6"/>
        <v>2.2958666081252073</v>
      </c>
      <c r="N35" s="275">
        <v>11.9</v>
      </c>
      <c r="O35" s="322">
        <f t="shared" si="7"/>
        <v>-0.4720460275999343</v>
      </c>
      <c r="P35" s="275">
        <v>36</v>
      </c>
      <c r="Q35" s="322">
        <f t="shared" si="8"/>
        <v>-1.9054932915506295</v>
      </c>
      <c r="R35" s="275">
        <v>2.5560276779788524</v>
      </c>
      <c r="S35" s="322">
        <f t="shared" si="9"/>
        <v>-0.57618615729658862</v>
      </c>
      <c r="T35" s="275">
        <v>0.59510524749528837</v>
      </c>
      <c r="U35" s="322">
        <f t="shared" si="10"/>
        <v>-0.15984020963607992</v>
      </c>
      <c r="V35" s="275">
        <v>0.95051532586052978</v>
      </c>
      <c r="W35" s="322">
        <f t="shared" si="11"/>
        <v>0.52074244397453906</v>
      </c>
      <c r="X35" s="104">
        <v>7.6</v>
      </c>
      <c r="Y35" s="104">
        <f t="shared" si="12"/>
        <v>-3.5185021198778887</v>
      </c>
      <c r="Z35" s="275">
        <v>2.468097988625308</v>
      </c>
      <c r="AA35" s="104">
        <f t="shared" si="0"/>
        <v>-3.1237713979882922</v>
      </c>
    </row>
    <row r="36" spans="1:27" x14ac:dyDescent="0.25">
      <c r="A36" s="10" t="s">
        <v>881</v>
      </c>
      <c r="B36" s="275">
        <v>1.277924528301887</v>
      </c>
      <c r="C36" s="322">
        <f t="shared" si="1"/>
        <v>0.97689663660517612</v>
      </c>
      <c r="D36" s="275">
        <v>45.3</v>
      </c>
      <c r="E36" s="322">
        <f t="shared" si="2"/>
        <v>5.0007061680925604E-3</v>
      </c>
      <c r="F36" s="10">
        <v>1.1404112490631213</v>
      </c>
      <c r="G36" s="10">
        <f t="shared" si="3"/>
        <v>-1.1304374514895192</v>
      </c>
      <c r="H36" s="275">
        <v>0.68459055710768379</v>
      </c>
      <c r="I36" s="322">
        <f t="shared" si="4"/>
        <v>1.1154226329959354</v>
      </c>
      <c r="J36" s="275">
        <v>0.77829376806417039</v>
      </c>
      <c r="K36" s="322">
        <f t="shared" si="5"/>
        <v>1.066711714529202</v>
      </c>
      <c r="L36" s="10">
        <v>0.93620844564240768</v>
      </c>
      <c r="M36" s="10">
        <f t="shared" si="6"/>
        <v>-1.0917340199080754</v>
      </c>
      <c r="N36" s="275">
        <v>15.1</v>
      </c>
      <c r="O36" s="322">
        <f t="shared" si="7"/>
        <v>-1.1370668463570741</v>
      </c>
      <c r="P36" s="275">
        <v>26.4</v>
      </c>
      <c r="Q36" s="322">
        <f t="shared" si="8"/>
        <v>0.26391203148541159</v>
      </c>
      <c r="R36" s="275">
        <v>2.0985355675743795</v>
      </c>
      <c r="S36" s="322">
        <f t="shared" si="9"/>
        <v>0.93353314793697395</v>
      </c>
      <c r="T36" s="275">
        <v>0.79952201257861633</v>
      </c>
      <c r="U36" s="322">
        <f t="shared" si="10"/>
        <v>-1.8910790895284431</v>
      </c>
      <c r="V36" s="275">
        <v>1.1075345911949686</v>
      </c>
      <c r="W36" s="322">
        <f t="shared" si="11"/>
        <v>-0.77697456977480006</v>
      </c>
      <c r="X36" s="104">
        <v>3.1</v>
      </c>
      <c r="Y36" s="104">
        <f t="shared" si="12"/>
        <v>-0.54112624946409449</v>
      </c>
      <c r="Z36" s="275">
        <v>1.6114023391599237</v>
      </c>
      <c r="AA36" s="104">
        <f t="shared" si="0"/>
        <v>0.34809399842667854</v>
      </c>
    </row>
    <row r="37" spans="1:27" x14ac:dyDescent="0.25">
      <c r="A37" s="10" t="s">
        <v>882</v>
      </c>
      <c r="B37" s="275">
        <v>2.2121233299075027</v>
      </c>
      <c r="C37" s="322">
        <f t="shared" si="1"/>
        <v>-0.29602385163006295</v>
      </c>
      <c r="D37" s="275">
        <v>45.3</v>
      </c>
      <c r="E37" s="322">
        <f t="shared" si="2"/>
        <v>5.0007061680925604E-3</v>
      </c>
      <c r="F37" s="10">
        <v>0.87804878048780499</v>
      </c>
      <c r="G37" s="10">
        <f t="shared" si="3"/>
        <v>0.96821382834806047</v>
      </c>
      <c r="H37" s="275">
        <v>0.92868317796284761</v>
      </c>
      <c r="I37" s="322">
        <f t="shared" si="4"/>
        <v>-1.9031708035950277</v>
      </c>
      <c r="J37" s="275">
        <v>0.86910945995038258</v>
      </c>
      <c r="K37" s="322">
        <f t="shared" si="5"/>
        <v>6.9116494564830641E-2</v>
      </c>
      <c r="L37" s="10">
        <v>0.96395369674527187</v>
      </c>
      <c r="M37" s="10">
        <f t="shared" si="6"/>
        <v>-1.3219910350569635</v>
      </c>
      <c r="N37" s="275">
        <v>9.9</v>
      </c>
      <c r="O37" s="322">
        <f t="shared" si="7"/>
        <v>-5.6408015876721861E-2</v>
      </c>
      <c r="P37" s="275">
        <v>24.3</v>
      </c>
      <c r="Q37" s="322">
        <f t="shared" si="8"/>
        <v>0.738469445899545</v>
      </c>
      <c r="R37" s="275">
        <v>2.4599018555792909</v>
      </c>
      <c r="S37" s="322">
        <f t="shared" si="9"/>
        <v>-0.2589719223237355</v>
      </c>
      <c r="T37" s="275">
        <v>0.49599177800616662</v>
      </c>
      <c r="U37" s="322">
        <f t="shared" si="10"/>
        <v>0.679567907553559</v>
      </c>
      <c r="V37" s="275">
        <v>1.1011017471736897</v>
      </c>
      <c r="W37" s="322">
        <f t="shared" si="11"/>
        <v>-0.72380904823558845</v>
      </c>
      <c r="X37" s="104">
        <v>3</v>
      </c>
      <c r="Y37" s="104">
        <f t="shared" si="12"/>
        <v>-0.47496234123267678</v>
      </c>
      <c r="Z37" s="275">
        <v>1.2774812623768583</v>
      </c>
      <c r="AA37" s="104">
        <f t="shared" si="0"/>
        <v>1.7013505865046306</v>
      </c>
    </row>
    <row r="38" spans="1:27" x14ac:dyDescent="0.25">
      <c r="A38" s="10" t="s">
        <v>883</v>
      </c>
      <c r="B38" s="275">
        <v>2.9306631736526949</v>
      </c>
      <c r="C38" s="322">
        <f t="shared" si="1"/>
        <v>-1.2750917835783759</v>
      </c>
      <c r="D38" s="275">
        <v>42.9</v>
      </c>
      <c r="E38" s="322">
        <f t="shared" si="2"/>
        <v>0.19169373644354096</v>
      </c>
      <c r="F38" s="10">
        <v>0.9123063893090646</v>
      </c>
      <c r="G38" s="10">
        <f t="shared" si="3"/>
        <v>0.69418540123607508</v>
      </c>
      <c r="H38" s="275">
        <v>0.97297231932629813</v>
      </c>
      <c r="I38" s="322">
        <f t="shared" si="4"/>
        <v>-2.4508764694344252</v>
      </c>
      <c r="J38" s="275">
        <v>0.79399199196315728</v>
      </c>
      <c r="K38" s="322">
        <f t="shared" si="5"/>
        <v>0.89426934473278374</v>
      </c>
      <c r="L38" s="10">
        <v>0.94818950647307254</v>
      </c>
      <c r="M38" s="10">
        <f t="shared" si="6"/>
        <v>-1.191164488025243</v>
      </c>
      <c r="N38" s="275">
        <v>9.1</v>
      </c>
      <c r="O38" s="322">
        <f t="shared" si="7"/>
        <v>0.10984718881256327</v>
      </c>
      <c r="P38" s="275">
        <v>25.9</v>
      </c>
      <c r="Q38" s="322">
        <f t="shared" si="8"/>
        <v>0.37690189206020536</v>
      </c>
      <c r="R38" s="275">
        <v>2.6814640212449956</v>
      </c>
      <c r="S38" s="322">
        <f t="shared" si="9"/>
        <v>-0.9901248126307175</v>
      </c>
      <c r="T38" s="275">
        <v>0.39719610778443126</v>
      </c>
      <c r="U38" s="322">
        <f t="shared" si="10"/>
        <v>1.5162845309830049</v>
      </c>
      <c r="V38" s="275">
        <v>1.2774685628742517</v>
      </c>
      <c r="W38" s="322">
        <f t="shared" si="11"/>
        <v>-2.181427748131612</v>
      </c>
      <c r="X38" s="104">
        <v>0.6</v>
      </c>
      <c r="Y38" s="104">
        <f t="shared" si="12"/>
        <v>1.1129714563213466</v>
      </c>
      <c r="Z38" s="275">
        <v>1.3601963032283351</v>
      </c>
      <c r="AA38" s="104">
        <f t="shared" si="0"/>
        <v>1.3661376222804011</v>
      </c>
    </row>
    <row r="39" spans="1:27" x14ac:dyDescent="0.25">
      <c r="A39" s="10" t="s">
        <v>884</v>
      </c>
      <c r="B39" s="327">
        <v>1.5991530054644807</v>
      </c>
      <c r="C39" s="329">
        <f t="shared" si="1"/>
        <v>0.53919717768690945</v>
      </c>
      <c r="D39" s="327">
        <v>28.4</v>
      </c>
      <c r="E39" s="329">
        <f t="shared" si="2"/>
        <v>1.319630794357709</v>
      </c>
      <c r="F39" s="84">
        <v>0.99574313920840485</v>
      </c>
      <c r="G39" s="84">
        <f t="shared" si="3"/>
        <v>2.6770420303041081E-2</v>
      </c>
      <c r="H39" s="84"/>
      <c r="I39" s="329"/>
      <c r="J39" s="84"/>
      <c r="K39" s="329"/>
      <c r="L39" s="84"/>
      <c r="M39" s="84"/>
      <c r="N39" s="327">
        <v>6.4</v>
      </c>
      <c r="O39" s="329">
        <f t="shared" si="7"/>
        <v>0.67095850463889994</v>
      </c>
      <c r="P39" s="327">
        <v>29.1</v>
      </c>
      <c r="Q39" s="329">
        <f t="shared" si="8"/>
        <v>-0.34623321561847553</v>
      </c>
      <c r="R39" s="327">
        <v>2.2226346511311297</v>
      </c>
      <c r="S39" s="329">
        <f t="shared" si="9"/>
        <v>0.52400743602518463</v>
      </c>
      <c r="T39" s="327">
        <v>0.70243169398907113</v>
      </c>
      <c r="U39" s="329">
        <f t="shared" si="10"/>
        <v>-1.0688053668480233</v>
      </c>
      <c r="V39" s="327">
        <v>0.9415573770491803</v>
      </c>
      <c r="W39" s="329">
        <f t="shared" si="11"/>
        <v>0.59477719732804502</v>
      </c>
      <c r="X39" s="330">
        <v>3.3</v>
      </c>
      <c r="Y39" s="330">
        <f t="shared" si="12"/>
        <v>-0.67345406592692958</v>
      </c>
      <c r="Z39" s="327">
        <v>1.7718720072108614</v>
      </c>
      <c r="AA39" s="330">
        <f t="shared" si="0"/>
        <v>-0.30222923833531551</v>
      </c>
    </row>
    <row r="40" spans="1:27" x14ac:dyDescent="0.25">
      <c r="A40" s="10" t="s">
        <v>885</v>
      </c>
      <c r="B40" s="275">
        <v>2.54068338762215</v>
      </c>
      <c r="C40" s="322">
        <f t="shared" si="1"/>
        <v>-0.74371317467555398</v>
      </c>
      <c r="D40" s="275">
        <v>45.6</v>
      </c>
      <c r="E40" s="322">
        <f t="shared" si="2"/>
        <v>-1.8335922616338835E-2</v>
      </c>
      <c r="F40" s="10">
        <v>1.0403074918566775</v>
      </c>
      <c r="G40" s="10">
        <f t="shared" si="3"/>
        <v>-0.32970219648659088</v>
      </c>
      <c r="H40" s="275">
        <v>0.75678480082130306</v>
      </c>
      <c r="I40" s="322">
        <f t="shared" si="4"/>
        <v>0.22262599920138582</v>
      </c>
      <c r="J40" s="327">
        <v>0.88779057129653927</v>
      </c>
      <c r="K40" s="322">
        <f t="shared" si="5"/>
        <v>-0.13609239605176415</v>
      </c>
      <c r="L40" s="84">
        <v>0.84165052617850844</v>
      </c>
      <c r="M40" s="10">
        <f t="shared" si="6"/>
        <v>-0.30700065369252211</v>
      </c>
      <c r="N40" s="275">
        <v>6.8</v>
      </c>
      <c r="O40" s="322">
        <f t="shared" si="7"/>
        <v>0.58783090229425761</v>
      </c>
      <c r="P40" s="275">
        <v>31.4</v>
      </c>
      <c r="Q40" s="322">
        <f t="shared" si="8"/>
        <v>-0.86598657426252634</v>
      </c>
      <c r="R40" s="275">
        <v>2.3944000158685181</v>
      </c>
      <c r="S40" s="322">
        <f t="shared" si="9"/>
        <v>-4.2816518349142435E-2</v>
      </c>
      <c r="T40" s="275">
        <v>0.35043908794788275</v>
      </c>
      <c r="U40" s="322">
        <f t="shared" si="10"/>
        <v>1.9122773479906214</v>
      </c>
      <c r="V40" s="275">
        <v>0.93450423452768738</v>
      </c>
      <c r="W40" s="322">
        <f t="shared" si="11"/>
        <v>0.653069299453508</v>
      </c>
      <c r="X40" s="104">
        <v>1.9</v>
      </c>
      <c r="Y40" s="104">
        <f t="shared" si="12"/>
        <v>0.25284064931291744</v>
      </c>
      <c r="Z40" s="275">
        <v>1.7661405171695703</v>
      </c>
      <c r="AA40" s="104">
        <f t="shared" si="0"/>
        <v>-0.27900166392581177</v>
      </c>
    </row>
    <row r="41" spans="1:27" x14ac:dyDescent="0.25">
      <c r="A41" s="10" t="s">
        <v>886</v>
      </c>
      <c r="B41" s="275">
        <v>1.6150095238095239</v>
      </c>
      <c r="C41" s="322">
        <f t="shared" si="1"/>
        <v>0.51759140486982502</v>
      </c>
      <c r="D41" s="275">
        <v>43.6</v>
      </c>
      <c r="E41" s="322">
        <f t="shared" si="2"/>
        <v>0.13724160261320159</v>
      </c>
      <c r="F41" s="10">
        <v>0.80948676991457746</v>
      </c>
      <c r="G41" s="10">
        <f t="shared" si="3"/>
        <v>1.5166449817027401</v>
      </c>
      <c r="H41" s="275">
        <v>0.76281290022121317</v>
      </c>
      <c r="I41" s="322">
        <f t="shared" si="4"/>
        <v>0.14807896365423709</v>
      </c>
      <c r="J41" s="275">
        <v>0.77347199416164925</v>
      </c>
      <c r="K41" s="322">
        <f t="shared" si="5"/>
        <v>1.1196780961863606</v>
      </c>
      <c r="L41" s="10">
        <v>0.81930272108843516</v>
      </c>
      <c r="M41" s="10">
        <f t="shared" si="6"/>
        <v>-0.1215368827541433</v>
      </c>
      <c r="N41" s="275">
        <v>5.4</v>
      </c>
      <c r="O41" s="322">
        <f t="shared" si="7"/>
        <v>0.87877751050050612</v>
      </c>
      <c r="P41" s="275">
        <v>32.4</v>
      </c>
      <c r="Q41" s="322">
        <f t="shared" si="8"/>
        <v>-1.0919662954121139</v>
      </c>
      <c r="R41" s="275">
        <v>1.5827197283995973</v>
      </c>
      <c r="S41" s="322">
        <f t="shared" si="9"/>
        <v>2.6357201641435064</v>
      </c>
      <c r="T41" s="275">
        <v>0.33034285714285716</v>
      </c>
      <c r="U41" s="322">
        <f t="shared" si="10"/>
        <v>2.0824756000506648</v>
      </c>
      <c r="V41" s="275">
        <v>0.66068571428571432</v>
      </c>
      <c r="W41" s="322">
        <f t="shared" si="11"/>
        <v>2.9160970345587005</v>
      </c>
      <c r="X41" s="104">
        <v>0.7</v>
      </c>
      <c r="Y41" s="104">
        <f t="shared" si="12"/>
        <v>1.046807548089929</v>
      </c>
      <c r="Z41" s="275">
        <v>1.5740180743830381</v>
      </c>
      <c r="AA41" s="104">
        <f t="shared" si="0"/>
        <v>0.49959836912154643</v>
      </c>
    </row>
    <row r="42" spans="1:27" x14ac:dyDescent="0.25">
      <c r="A42" s="10" t="s">
        <v>887</v>
      </c>
      <c r="B42" s="275">
        <v>1.6325550952775478</v>
      </c>
      <c r="C42" s="322">
        <f t="shared" si="1"/>
        <v>0.49368416225609291</v>
      </c>
      <c r="D42" s="275">
        <v>42.9</v>
      </c>
      <c r="E42" s="322">
        <f t="shared" si="2"/>
        <v>0.19169373644354096</v>
      </c>
      <c r="F42" s="10">
        <v>1.2740878210439106</v>
      </c>
      <c r="G42" s="10">
        <f t="shared" si="3"/>
        <v>-2.1997234297591173</v>
      </c>
      <c r="H42" s="275">
        <v>0.77383281759375633</v>
      </c>
      <c r="I42" s="322">
        <f t="shared" si="4"/>
        <v>1.1800160403271139E-2</v>
      </c>
      <c r="J42" s="275">
        <v>0.75571470291853882</v>
      </c>
      <c r="K42" s="322">
        <f t="shared" si="5"/>
        <v>1.3147389771389355</v>
      </c>
      <c r="L42" s="10">
        <v>1.0358333719128106</v>
      </c>
      <c r="M42" s="10">
        <f t="shared" si="6"/>
        <v>-1.9185183251718674</v>
      </c>
      <c r="N42" s="275">
        <v>6.9</v>
      </c>
      <c r="O42" s="322">
        <f t="shared" si="7"/>
        <v>0.5670490017080968</v>
      </c>
      <c r="P42" s="275">
        <v>20.399999999999999</v>
      </c>
      <c r="Q42" s="322">
        <f t="shared" si="8"/>
        <v>1.6197903583829369</v>
      </c>
      <c r="R42" s="275">
        <v>1.8753699922895428</v>
      </c>
      <c r="S42" s="322">
        <f t="shared" si="9"/>
        <v>1.6699772736579623</v>
      </c>
      <c r="T42" s="275">
        <v>0.54900082850041421</v>
      </c>
      <c r="U42" s="322">
        <f t="shared" si="10"/>
        <v>0.23062562454458241</v>
      </c>
      <c r="V42" s="275">
        <v>1.0113173156586579</v>
      </c>
      <c r="W42" s="322">
        <f t="shared" si="11"/>
        <v>1.8232280888590802E-2</v>
      </c>
      <c r="X42" s="104">
        <v>2.7</v>
      </c>
      <c r="Y42" s="104">
        <f t="shared" si="12"/>
        <v>-0.27647061653842392</v>
      </c>
      <c r="Z42" s="275">
        <v>1.3516062632891457</v>
      </c>
      <c r="AA42" s="104">
        <f t="shared" si="0"/>
        <v>1.4009498247671366</v>
      </c>
    </row>
    <row r="43" spans="1:27" x14ac:dyDescent="0.25">
      <c r="A43" s="10" t="s">
        <v>888</v>
      </c>
      <c r="B43" s="275">
        <v>1.9749363817097416</v>
      </c>
      <c r="C43" s="322">
        <f t="shared" si="1"/>
        <v>2.7162311083919997E-2</v>
      </c>
      <c r="D43" s="275">
        <v>29.2</v>
      </c>
      <c r="E43" s="322">
        <f t="shared" si="2"/>
        <v>1.2573997842658928</v>
      </c>
      <c r="F43" s="10">
        <v>0.93003392104460059</v>
      </c>
      <c r="G43" s="10">
        <f t="shared" si="3"/>
        <v>0.5523819361018697</v>
      </c>
      <c r="H43" s="275">
        <v>0.79325057453718018</v>
      </c>
      <c r="I43" s="322">
        <f t="shared" si="4"/>
        <v>-0.22833128419913473</v>
      </c>
      <c r="J43" s="275">
        <v>1.006478502121599</v>
      </c>
      <c r="K43" s="322">
        <f t="shared" si="5"/>
        <v>-1.4398595094146653</v>
      </c>
      <c r="L43" s="10">
        <v>0.75817480215254585</v>
      </c>
      <c r="M43" s="10">
        <f t="shared" si="6"/>
        <v>0.38576190161288954</v>
      </c>
      <c r="N43" s="275">
        <v>5.7</v>
      </c>
      <c r="O43" s="322">
        <f t="shared" si="7"/>
        <v>0.81643180874202437</v>
      </c>
      <c r="P43" s="275">
        <v>24.5</v>
      </c>
      <c r="Q43" s="322">
        <f t="shared" si="8"/>
        <v>0.69327350166962765</v>
      </c>
      <c r="R43" s="275">
        <v>1.9255986817815129</v>
      </c>
      <c r="S43" s="322">
        <f t="shared" si="9"/>
        <v>1.5042231098636045</v>
      </c>
      <c r="T43" s="275">
        <v>0.66976103379721685</v>
      </c>
      <c r="U43" s="322">
        <f t="shared" si="10"/>
        <v>-0.79211222412641957</v>
      </c>
      <c r="V43" s="275">
        <v>0.9445347912524853</v>
      </c>
      <c r="W43" s="322">
        <f t="shared" si="11"/>
        <v>0.57016976421862275</v>
      </c>
      <c r="X43" s="104">
        <v>2.5</v>
      </c>
      <c r="Y43" s="104">
        <f t="shared" si="12"/>
        <v>-0.14414280007558852</v>
      </c>
      <c r="Z43" s="275">
        <v>1.4803202621261229</v>
      </c>
      <c r="AA43" s="104">
        <f t="shared" si="0"/>
        <v>0.87932037692860809</v>
      </c>
    </row>
    <row r="44" spans="1:27" x14ac:dyDescent="0.25">
      <c r="A44" s="10" t="s">
        <v>889</v>
      </c>
      <c r="B44" s="275">
        <v>2.2773364363748274</v>
      </c>
      <c r="C44" s="322">
        <f t="shared" si="1"/>
        <v>-0.38488191822258233</v>
      </c>
      <c r="D44" s="275">
        <v>39.299999999999997</v>
      </c>
      <c r="E44" s="322">
        <f t="shared" si="2"/>
        <v>0.47173328185671382</v>
      </c>
      <c r="F44" s="10">
        <v>0.98310960620228682</v>
      </c>
      <c r="G44" s="10">
        <f t="shared" si="3"/>
        <v>0.1278267198421221</v>
      </c>
      <c r="H44" s="275">
        <v>0.75595345910522949</v>
      </c>
      <c r="I44" s="322">
        <f t="shared" si="4"/>
        <v>0.23290686160071661</v>
      </c>
      <c r="J44" s="275">
        <v>0.79723108249434282</v>
      </c>
      <c r="K44" s="322">
        <f t="shared" si="5"/>
        <v>0.85868847579009899</v>
      </c>
      <c r="L44" s="10">
        <v>0.7600508216198768</v>
      </c>
      <c r="M44" s="10">
        <f t="shared" si="6"/>
        <v>0.37019287175234372</v>
      </c>
      <c r="N44" s="275">
        <v>7.5</v>
      </c>
      <c r="O44" s="322">
        <f t="shared" si="7"/>
        <v>0.44235759819113318</v>
      </c>
      <c r="P44" s="275">
        <v>31.9</v>
      </c>
      <c r="Q44" s="322">
        <f t="shared" si="8"/>
        <v>-0.97897643483732011</v>
      </c>
      <c r="R44" s="275">
        <v>2.0593196798837479</v>
      </c>
      <c r="S44" s="322">
        <f t="shared" si="9"/>
        <v>1.0629451779413257</v>
      </c>
      <c r="T44" s="275">
        <v>0.52655177719649182</v>
      </c>
      <c r="U44" s="322">
        <f t="shared" si="10"/>
        <v>0.42075029664868346</v>
      </c>
      <c r="V44" s="275">
        <v>1.1057587321126328</v>
      </c>
      <c r="W44" s="322">
        <f t="shared" si="11"/>
        <v>-0.76229762844368432</v>
      </c>
      <c r="X44" s="104">
        <v>2</v>
      </c>
      <c r="Y44" s="104">
        <f t="shared" si="12"/>
        <v>0.1866767410814997</v>
      </c>
      <c r="Z44" s="275">
        <v>1.8702496402707869</v>
      </c>
      <c r="AA44" s="104">
        <f t="shared" si="0"/>
        <v>-0.70091680049943939</v>
      </c>
    </row>
    <row r="45" spans="1:27" x14ac:dyDescent="0.25">
      <c r="A45" s="10" t="s">
        <v>890</v>
      </c>
      <c r="B45" s="275">
        <v>1.097633609245666</v>
      </c>
      <c r="C45" s="322">
        <f t="shared" si="1"/>
        <v>1.2225574149266512</v>
      </c>
      <c r="D45" s="275">
        <v>57.4</v>
      </c>
      <c r="E45" s="322">
        <f t="shared" si="2"/>
        <v>-0.93624332147062705</v>
      </c>
      <c r="F45" s="10">
        <v>1.110468970066034</v>
      </c>
      <c r="G45" s="10">
        <f t="shared" si="3"/>
        <v>-0.89092757616429807</v>
      </c>
      <c r="H45" s="275">
        <v>0.8253520328232814</v>
      </c>
      <c r="I45" s="322">
        <f t="shared" si="4"/>
        <v>-0.62531686675356035</v>
      </c>
      <c r="J45" s="275">
        <v>0.805640949827373</v>
      </c>
      <c r="K45" s="322">
        <f t="shared" si="5"/>
        <v>0.76630748658310988</v>
      </c>
      <c r="L45" s="10">
        <v>0.89226489788582575</v>
      </c>
      <c r="M45" s="10">
        <f t="shared" si="6"/>
        <v>-0.72704782175582094</v>
      </c>
      <c r="N45" s="275">
        <v>12.6</v>
      </c>
      <c r="O45" s="322">
        <f t="shared" si="7"/>
        <v>-0.6175193317030585</v>
      </c>
      <c r="P45" s="275">
        <v>26.6</v>
      </c>
      <c r="Q45" s="322">
        <f t="shared" si="8"/>
        <v>0.21871608725549341</v>
      </c>
      <c r="R45" s="275">
        <v>2.8064051223712974</v>
      </c>
      <c r="S45" s="322">
        <f t="shared" si="9"/>
        <v>-1.4024291739469172</v>
      </c>
      <c r="T45" s="275">
        <v>0.71887271591441526</v>
      </c>
      <c r="U45" s="322">
        <f t="shared" si="10"/>
        <v>-1.2080470595277595</v>
      </c>
      <c r="V45" s="275">
        <v>1.0821739809464312</v>
      </c>
      <c r="W45" s="322">
        <f t="shared" si="11"/>
        <v>-0.56737675177141633</v>
      </c>
      <c r="X45" s="104">
        <v>3.3</v>
      </c>
      <c r="Y45" s="104">
        <f t="shared" si="12"/>
        <v>-0.67345406592692958</v>
      </c>
      <c r="Z45" s="275">
        <v>1.7625575282390331</v>
      </c>
      <c r="AA45" s="104">
        <f t="shared" si="0"/>
        <v>-0.26448115679888412</v>
      </c>
    </row>
    <row r="46" spans="1:27" x14ac:dyDescent="0.25">
      <c r="A46" s="10" t="s">
        <v>891</v>
      </c>
      <c r="B46" s="275">
        <v>1.2930641642605067</v>
      </c>
      <c r="C46" s="322">
        <f t="shared" si="1"/>
        <v>0.95626767330204632</v>
      </c>
      <c r="D46" s="275">
        <v>43.9</v>
      </c>
      <c r="E46" s="322">
        <f t="shared" si="2"/>
        <v>0.11390497382877074</v>
      </c>
      <c r="F46" s="10">
        <v>0.74166093958704227</v>
      </c>
      <c r="G46" s="10">
        <f t="shared" si="3"/>
        <v>2.0591873902868625</v>
      </c>
      <c r="H46" s="275">
        <v>0.74187883093764873</v>
      </c>
      <c r="I46" s="322">
        <f t="shared" si="4"/>
        <v>0.40696202172916252</v>
      </c>
      <c r="J46" s="275">
        <v>0.80557956895633731</v>
      </c>
      <c r="K46" s="322">
        <f t="shared" si="5"/>
        <v>0.76698174520814111</v>
      </c>
      <c r="L46" s="10">
        <v>0.61002702451653024</v>
      </c>
      <c r="M46" s="10">
        <f t="shared" si="6"/>
        <v>1.6152359097212079</v>
      </c>
      <c r="N46" s="275">
        <v>6.8</v>
      </c>
      <c r="O46" s="322">
        <f t="shared" si="7"/>
        <v>0.58783090229425761</v>
      </c>
      <c r="P46" s="275">
        <v>33.9</v>
      </c>
      <c r="Q46" s="322">
        <f t="shared" si="8"/>
        <v>-1.4309358771364953</v>
      </c>
      <c r="R46" s="275">
        <v>2.1556729594701212</v>
      </c>
      <c r="S46" s="322">
        <f t="shared" si="9"/>
        <v>0.74498033656841867</v>
      </c>
      <c r="T46" s="275">
        <v>0.58258934873275581</v>
      </c>
      <c r="U46" s="322">
        <f t="shared" si="10"/>
        <v>-5.3841024365437404E-2</v>
      </c>
      <c r="V46" s="275">
        <v>1.0372932306705165</v>
      </c>
      <c r="W46" s="322">
        <f t="shared" si="11"/>
        <v>-0.19645084596719592</v>
      </c>
      <c r="X46" s="104">
        <v>2.2999999999999998</v>
      </c>
      <c r="Y46" s="104">
        <f t="shared" si="12"/>
        <v>-1.181498361275311E-2</v>
      </c>
      <c r="Z46" s="275">
        <v>2.0595628466874323</v>
      </c>
      <c r="AA46" s="104">
        <f t="shared" si="0"/>
        <v>-1.4681320546593981</v>
      </c>
    </row>
    <row r="47" spans="1:27" x14ac:dyDescent="0.25">
      <c r="A47" s="10" t="s">
        <v>892</v>
      </c>
      <c r="B47" s="275">
        <v>1.6037364341085272</v>
      </c>
      <c r="C47" s="322">
        <f t="shared" si="1"/>
        <v>0.53295189004862142</v>
      </c>
      <c r="D47" s="275">
        <v>52.3</v>
      </c>
      <c r="E47" s="322">
        <f t="shared" si="2"/>
        <v>-0.53952063213529888</v>
      </c>
      <c r="F47" s="10">
        <v>1.2134686276745337</v>
      </c>
      <c r="G47" s="10">
        <f t="shared" si="3"/>
        <v>-1.7148272918389786</v>
      </c>
      <c r="H47" s="275">
        <v>0.69717681854650471</v>
      </c>
      <c r="I47" s="322">
        <f t="shared" si="4"/>
        <v>0.95977349441346926</v>
      </c>
      <c r="J47" s="275">
        <v>0.94032199524374449</v>
      </c>
      <c r="K47" s="322">
        <f t="shared" si="5"/>
        <v>-0.71314132161977029</v>
      </c>
      <c r="L47" s="10">
        <v>0.83980694238219977</v>
      </c>
      <c r="M47" s="10">
        <f t="shared" si="6"/>
        <v>-0.29170080650277841</v>
      </c>
      <c r="N47" s="275">
        <v>9</v>
      </c>
      <c r="O47" s="322">
        <f t="shared" si="7"/>
        <v>0.13062908939872381</v>
      </c>
      <c r="P47" s="275">
        <v>28.2</v>
      </c>
      <c r="Q47" s="322">
        <f t="shared" si="8"/>
        <v>-0.14285146658384623</v>
      </c>
      <c r="R47" s="275">
        <v>2.3712940182563464</v>
      </c>
      <c r="S47" s="322">
        <f t="shared" si="9"/>
        <v>3.3433038459466401E-2</v>
      </c>
      <c r="T47" s="275">
        <v>0.63710077519379837</v>
      </c>
      <c r="U47" s="322">
        <f t="shared" si="10"/>
        <v>-0.51550717415154013</v>
      </c>
      <c r="V47" s="275">
        <v>1.0984496124031007</v>
      </c>
      <c r="W47" s="322">
        <f t="shared" si="11"/>
        <v>-0.70188995182904901</v>
      </c>
      <c r="X47" s="104">
        <v>1.6</v>
      </c>
      <c r="Y47" s="104">
        <f t="shared" si="12"/>
        <v>0.45133237400717025</v>
      </c>
      <c r="Z47" s="275">
        <v>1.776549537603699</v>
      </c>
      <c r="AA47" s="104">
        <f t="shared" si="0"/>
        <v>-0.3211855105210174</v>
      </c>
    </row>
    <row r="48" spans="1:27" x14ac:dyDescent="0.25">
      <c r="A48" s="320" t="s">
        <v>893</v>
      </c>
      <c r="B48" s="323">
        <v>3.2654517362217272</v>
      </c>
      <c r="C48" s="324">
        <f t="shared" si="1"/>
        <v>-1.7312679420025816</v>
      </c>
      <c r="D48" s="323">
        <v>65.8</v>
      </c>
      <c r="E48" s="324">
        <f t="shared" si="2"/>
        <v>-1.5896689274346967</v>
      </c>
      <c r="F48" s="320">
        <v>1.1005404559503251</v>
      </c>
      <c r="G48" s="320">
        <f t="shared" si="3"/>
        <v>-0.81150886597695937</v>
      </c>
      <c r="H48" s="323">
        <v>0.82870228628679643</v>
      </c>
      <c r="I48" s="324">
        <f t="shared" si="4"/>
        <v>-0.66674807872732722</v>
      </c>
      <c r="J48" s="323">
        <v>0.91407456764319406</v>
      </c>
      <c r="K48" s="324">
        <f t="shared" si="5"/>
        <v>-0.42481770962243254</v>
      </c>
      <c r="L48" s="320">
        <v>0.85386405268035581</v>
      </c>
      <c r="M48" s="320">
        <f t="shared" si="6"/>
        <v>-0.40836034751295053</v>
      </c>
      <c r="N48" s="323">
        <v>11.5</v>
      </c>
      <c r="O48" s="324">
        <f t="shared" si="7"/>
        <v>-0.38891842525529174</v>
      </c>
      <c r="P48" s="323">
        <v>29.1</v>
      </c>
      <c r="Q48" s="324">
        <f t="shared" si="8"/>
        <v>-0.34623321561847553</v>
      </c>
      <c r="R48" s="323">
        <v>2.3641331338182474</v>
      </c>
      <c r="S48" s="324">
        <f t="shared" si="9"/>
        <v>5.7063884178721908E-2</v>
      </c>
      <c r="T48" s="323">
        <v>0.52836221726664545</v>
      </c>
      <c r="U48" s="324">
        <f t="shared" si="10"/>
        <v>0.40541738480122635</v>
      </c>
      <c r="V48" s="323">
        <v>0.95278432621854092</v>
      </c>
      <c r="W48" s="324">
        <f t="shared" si="11"/>
        <v>0.50198983828298394</v>
      </c>
      <c r="X48" s="326">
        <v>1.3</v>
      </c>
      <c r="Y48" s="326">
        <f t="shared" si="12"/>
        <v>0.64982409870142321</v>
      </c>
      <c r="Z48" s="323">
        <v>1.5236238543927241</v>
      </c>
      <c r="AA48" s="326">
        <f t="shared" si="0"/>
        <v>0.70382719726241394</v>
      </c>
    </row>
    <row r="49" spans="1:27" x14ac:dyDescent="0.25">
      <c r="A49" s="84" t="s">
        <v>894</v>
      </c>
      <c r="B49" s="327">
        <v>1.9483257756563246</v>
      </c>
      <c r="C49" s="329">
        <f t="shared" si="1"/>
        <v>6.3421387408502158E-2</v>
      </c>
      <c r="D49" s="327">
        <v>24.4</v>
      </c>
      <c r="E49" s="329">
        <f t="shared" si="2"/>
        <v>1.6307858448167898</v>
      </c>
      <c r="F49" s="84">
        <v>1.0144982551220505</v>
      </c>
      <c r="G49" s="84">
        <f t="shared" si="3"/>
        <v>-0.12325274508875507</v>
      </c>
      <c r="H49" s="327">
        <v>0.70423259888402823</v>
      </c>
      <c r="I49" s="329">
        <f t="shared" si="4"/>
        <v>0.87251754975501161</v>
      </c>
      <c r="J49" s="327">
        <v>0.75617900801438864</v>
      </c>
      <c r="K49" s="329">
        <f t="shared" si="5"/>
        <v>1.3096386631446839</v>
      </c>
      <c r="L49" s="84">
        <v>0.80282706414630223</v>
      </c>
      <c r="M49" s="84">
        <f t="shared" si="6"/>
        <v>1.5194105047980626E-2</v>
      </c>
      <c r="N49" s="327">
        <v>9.4</v>
      </c>
      <c r="O49" s="329">
        <f t="shared" si="7"/>
        <v>4.7501487054081255E-2</v>
      </c>
      <c r="P49" s="327">
        <v>24.2</v>
      </c>
      <c r="Q49" s="329">
        <f t="shared" si="8"/>
        <v>0.76106741801450406</v>
      </c>
      <c r="R49" s="327">
        <v>2.3954835205833542</v>
      </c>
      <c r="S49" s="329">
        <f t="shared" si="9"/>
        <v>-4.6392072873685859E-2</v>
      </c>
      <c r="T49" s="327">
        <v>0.63555011933174232</v>
      </c>
      <c r="U49" s="329">
        <f t="shared" si="10"/>
        <v>-0.50237441707738273</v>
      </c>
      <c r="V49" s="327">
        <v>1.0835608591885444</v>
      </c>
      <c r="W49" s="329">
        <f t="shared" si="11"/>
        <v>-0.57883888342103029</v>
      </c>
      <c r="X49" s="330">
        <v>3.5</v>
      </c>
      <c r="Y49" s="330">
        <f t="shared" si="12"/>
        <v>-0.805781882389765</v>
      </c>
      <c r="Z49" s="327">
        <v>1.8064879482266158</v>
      </c>
      <c r="AA49" s="330">
        <f t="shared" si="0"/>
        <v>-0.44251463356515991</v>
      </c>
    </row>
    <row r="50" spans="1:27" x14ac:dyDescent="0.25">
      <c r="A50" s="10" t="s">
        <v>895</v>
      </c>
      <c r="B50" s="275">
        <v>2.5882485022141184</v>
      </c>
      <c r="C50" s="322">
        <f t="shared" si="1"/>
        <v>-0.80852444266831058</v>
      </c>
      <c r="D50" s="275">
        <v>19.600000000000001</v>
      </c>
      <c r="E50" s="322">
        <f t="shared" si="2"/>
        <v>2.0041719053676865</v>
      </c>
      <c r="F50" s="10">
        <v>0.95893891220285232</v>
      </c>
      <c r="G50" s="10">
        <f t="shared" si="3"/>
        <v>0.32116938113025473</v>
      </c>
      <c r="H50" s="275">
        <v>0.60904691314002812</v>
      </c>
      <c r="I50" s="322">
        <f t="shared" si="4"/>
        <v>2.0496399274721924</v>
      </c>
      <c r="J50" s="275">
        <v>0.7982596208569771</v>
      </c>
      <c r="K50" s="322">
        <f t="shared" si="5"/>
        <v>0.84739015351998348</v>
      </c>
      <c r="L50" s="10">
        <v>0.67417363269410213</v>
      </c>
      <c r="M50" s="10">
        <f t="shared" si="6"/>
        <v>1.0828851129620387</v>
      </c>
      <c r="N50" s="275">
        <v>7.4</v>
      </c>
      <c r="O50" s="322">
        <f t="shared" si="7"/>
        <v>0.46313949877729371</v>
      </c>
      <c r="P50" s="275">
        <v>18.3</v>
      </c>
      <c r="Q50" s="322">
        <f t="shared" si="8"/>
        <v>2.0943477727970703</v>
      </c>
      <c r="R50" s="275">
        <v>2.9224361541577686</v>
      </c>
      <c r="S50" s="322">
        <f t="shared" si="9"/>
        <v>-1.7853303971818526</v>
      </c>
      <c r="T50" s="275">
        <v>0.56494764261526442</v>
      </c>
      <c r="U50" s="322">
        <f t="shared" si="10"/>
        <v>9.5569458310902591E-2</v>
      </c>
      <c r="V50" s="275">
        <v>0.8408523052878355</v>
      </c>
      <c r="W50" s="322">
        <f t="shared" si="11"/>
        <v>1.4270743343525549</v>
      </c>
      <c r="X50" s="104">
        <v>1.7</v>
      </c>
      <c r="Y50" s="104">
        <f t="shared" si="12"/>
        <v>0.3851684657757527</v>
      </c>
      <c r="Z50" s="275">
        <v>1.95897032063641</v>
      </c>
      <c r="AA50" s="104">
        <f t="shared" si="0"/>
        <v>-1.0604683638813963</v>
      </c>
    </row>
    <row r="51" spans="1:27" x14ac:dyDescent="0.25">
      <c r="A51" s="64" t="s">
        <v>896</v>
      </c>
      <c r="B51" s="276">
        <v>1.8389983150310847</v>
      </c>
      <c r="C51" s="325">
        <f t="shared" si="1"/>
        <v>0.21238878526580496</v>
      </c>
      <c r="D51" s="276">
        <v>30.7</v>
      </c>
      <c r="E51" s="325">
        <f t="shared" si="2"/>
        <v>1.1407166403437374</v>
      </c>
      <c r="F51" s="10">
        <v>0.94157301860092368</v>
      </c>
      <c r="G51" s="10">
        <f t="shared" si="3"/>
        <v>0.46008008368277525</v>
      </c>
      <c r="H51" s="275">
        <v>0.64837791886651153</v>
      </c>
      <c r="I51" s="322">
        <f t="shared" si="4"/>
        <v>1.563249493691192</v>
      </c>
      <c r="J51" s="275">
        <v>0.70094341516835679</v>
      </c>
      <c r="K51" s="322">
        <f t="shared" si="5"/>
        <v>1.9163924327921231</v>
      </c>
      <c r="L51" s="10">
        <v>0.63299126965844976</v>
      </c>
      <c r="M51" s="10">
        <f t="shared" si="6"/>
        <v>1.4246563210946017</v>
      </c>
      <c r="N51" s="275">
        <v>5.3</v>
      </c>
      <c r="O51" s="322">
        <f t="shared" si="7"/>
        <v>0.89955941108666693</v>
      </c>
      <c r="P51" s="275">
        <v>23.1</v>
      </c>
      <c r="Q51" s="322">
        <f t="shared" si="8"/>
        <v>1.0096451112790499</v>
      </c>
      <c r="R51" s="275">
        <v>2.0807768979085797</v>
      </c>
      <c r="S51" s="322">
        <f t="shared" si="9"/>
        <v>0.99213657697976165</v>
      </c>
      <c r="T51" s="275">
        <v>0.55169949450932543</v>
      </c>
      <c r="U51" s="322">
        <f t="shared" si="10"/>
        <v>0.20777018254320567</v>
      </c>
      <c r="V51" s="275">
        <v>1.1217889721689618</v>
      </c>
      <c r="W51" s="322">
        <f t="shared" si="11"/>
        <v>-0.89478274236442634</v>
      </c>
      <c r="X51" s="104">
        <v>1.4</v>
      </c>
      <c r="Y51" s="104">
        <f t="shared" si="12"/>
        <v>0.58366019047000561</v>
      </c>
      <c r="Z51" s="275">
        <v>1.9674259619405861</v>
      </c>
      <c r="AA51" s="104">
        <f t="shared" si="0"/>
        <v>-1.0947358992269838</v>
      </c>
    </row>
    <row r="52" spans="1:27" x14ac:dyDescent="0.25">
      <c r="A52" s="10" t="s">
        <v>370</v>
      </c>
      <c r="B52" s="274">
        <f>AVERAGE(B24:B51)</f>
        <v>1.9948708542066189</v>
      </c>
      <c r="C52" s="321"/>
      <c r="D52" s="275">
        <f>AVERAGE(D24:D51)</f>
        <v>45.364285714285714</v>
      </c>
      <c r="E52" s="322"/>
      <c r="F52" s="274">
        <f>AVERAGE(F24:F51)</f>
        <v>0.99908983793009443</v>
      </c>
      <c r="G52" s="321"/>
      <c r="H52" s="274">
        <f>AVERAGE(H24:H51)</f>
        <v>0.77478701435454922</v>
      </c>
      <c r="I52" s="321"/>
      <c r="J52" s="274">
        <f>AVERAGE(J24:J51)</f>
        <v>0.87540145308451056</v>
      </c>
      <c r="K52" s="321"/>
      <c r="L52" s="274">
        <f>AVERAGE(L24:L51)</f>
        <v>0.80465790634482082</v>
      </c>
      <c r="M52" s="321"/>
      <c r="N52" s="274">
        <f>AVERAGE(N24:N51)</f>
        <v>9.6285714285714281</v>
      </c>
      <c r="O52" s="321"/>
      <c r="P52" s="274">
        <f>AVERAGE(P24:P51)</f>
        <v>27.567857142857143</v>
      </c>
      <c r="Q52" s="321"/>
      <c r="R52" s="274">
        <f>AVERAGE(R24:R51)</f>
        <v>2.3814252732976198</v>
      </c>
      <c r="S52" s="321"/>
      <c r="T52" s="274">
        <f>AVERAGE(T24:T51)</f>
        <v>0.57623204694304575</v>
      </c>
      <c r="U52" s="321"/>
      <c r="V52" s="274">
        <f>AVERAGE(V24:V51)</f>
        <v>1.0135233585171286</v>
      </c>
      <c r="W52" s="321"/>
      <c r="X52" s="274">
        <f>AVERAGE(X24:X51)</f>
        <v>2.282142857142857</v>
      </c>
      <c r="Y52" s="321"/>
      <c r="Z52" s="274">
        <f>AVERAGE(Z24:Z51)</f>
        <v>1.697295822923746</v>
      </c>
      <c r="AA52" s="328"/>
    </row>
    <row r="53" spans="1:27" x14ac:dyDescent="0.25">
      <c r="A53" s="64" t="s">
        <v>898</v>
      </c>
      <c r="B53" s="276">
        <f>_xlfn.STDEV.P(B24:B51)</f>
        <v>0.73390192886342587</v>
      </c>
      <c r="C53" s="325"/>
      <c r="D53" s="276">
        <f>_xlfn.STDEV.P(D24:D51)</f>
        <v>12.855327252758281</v>
      </c>
      <c r="E53" s="325"/>
      <c r="F53" s="276">
        <f>_xlfn.STDEV.P(F24:F51)</f>
        <v>0.12501479931226175</v>
      </c>
      <c r="G53" s="325"/>
      <c r="H53" s="276">
        <f>_xlfn.STDEV.P(H24:H51)</f>
        <v>8.0863033059141901E-2</v>
      </c>
      <c r="I53" s="325"/>
      <c r="J53" s="276">
        <f>_xlfn.STDEV.P(J24:J51)</f>
        <v>9.1034610099129817E-2</v>
      </c>
      <c r="K53" s="325"/>
      <c r="L53" s="276">
        <f>_xlfn.STDEV.P(L24:L51)</f>
        <v>0.1204968764357673</v>
      </c>
      <c r="M53" s="325"/>
      <c r="N53" s="276">
        <f>_xlfn.STDEV.P(N24:N51)</f>
        <v>4.8118794325574541</v>
      </c>
      <c r="O53" s="325"/>
      <c r="P53" s="276">
        <f>_xlfn.STDEV.P(P24:P51)</f>
        <v>4.4251758295517529</v>
      </c>
      <c r="Q53" s="325"/>
      <c r="R53" s="276">
        <f>_xlfn.STDEV.P(R24:R51)</f>
        <v>0.3030312382033799</v>
      </c>
      <c r="S53" s="325"/>
      <c r="T53" s="276">
        <f>_xlfn.STDEV.P(T24:T51)</f>
        <v>0.11807542417025502</v>
      </c>
      <c r="U53" s="325"/>
      <c r="V53" s="276">
        <f>_xlfn.STDEV.P(V24:V51)</f>
        <v>0.12099653751227452</v>
      </c>
      <c r="W53" s="325"/>
      <c r="X53" s="276">
        <f>_xlfn.STDEV.P(X24:X51)</f>
        <v>1.5113980215654104</v>
      </c>
      <c r="Y53" s="325"/>
      <c r="Z53" s="276">
        <f>_xlfn.STDEV.P(Z24:Z51)</f>
        <v>0.24675370489593393</v>
      </c>
      <c r="AA53" s="64"/>
    </row>
    <row r="55" spans="1:27" x14ac:dyDescent="0.25">
      <c r="A55" s="2" t="s">
        <v>54</v>
      </c>
      <c r="B55" s="2" t="s">
        <v>911</v>
      </c>
    </row>
    <row r="56" spans="1:27" x14ac:dyDescent="0.25">
      <c r="A56" s="2" t="s">
        <v>55</v>
      </c>
      <c r="B56" s="2" t="s">
        <v>900</v>
      </c>
    </row>
    <row r="57" spans="1:27" x14ac:dyDescent="0.25">
      <c r="A57" s="2" t="s">
        <v>56</v>
      </c>
      <c r="B57" s="2" t="s">
        <v>901</v>
      </c>
    </row>
    <row r="58" spans="1:27" x14ac:dyDescent="0.25">
      <c r="A58" s="2" t="s">
        <v>866</v>
      </c>
      <c r="B58" s="2" t="s">
        <v>904</v>
      </c>
    </row>
    <row r="59" spans="1:27" x14ac:dyDescent="0.25">
      <c r="A59" s="2" t="s">
        <v>867</v>
      </c>
      <c r="B59" s="2" t="s">
        <v>903</v>
      </c>
    </row>
    <row r="60" spans="1:27" x14ac:dyDescent="0.25">
      <c r="A60" s="2" t="s">
        <v>868</v>
      </c>
      <c r="B60" s="2" t="s">
        <v>902</v>
      </c>
    </row>
    <row r="61" spans="1:27" x14ac:dyDescent="0.25">
      <c r="A61" s="2" t="s">
        <v>57</v>
      </c>
      <c r="B61" s="2" t="s">
        <v>906</v>
      </c>
    </row>
    <row r="62" spans="1:27" x14ac:dyDescent="0.25">
      <c r="A62" s="2" t="s">
        <v>58</v>
      </c>
      <c r="B62" s="2" t="s">
        <v>907</v>
      </c>
    </row>
    <row r="63" spans="1:27" x14ac:dyDescent="0.25">
      <c r="A63" s="2" t="s">
        <v>59</v>
      </c>
      <c r="B63" s="2" t="s">
        <v>921</v>
      </c>
    </row>
    <row r="64" spans="1:27" x14ac:dyDescent="0.25">
      <c r="A64" s="2" t="s">
        <v>60</v>
      </c>
      <c r="B64" s="2" t="s">
        <v>909</v>
      </c>
    </row>
    <row r="65" spans="1:2" x14ac:dyDescent="0.25">
      <c r="A65" s="2" t="s">
        <v>61</v>
      </c>
      <c r="B65" s="2" t="s">
        <v>910</v>
      </c>
    </row>
    <row r="66" spans="1:2" x14ac:dyDescent="0.25">
      <c r="A66" s="2" t="s">
        <v>62</v>
      </c>
      <c r="B66" s="2" t="s">
        <v>908</v>
      </c>
    </row>
    <row r="67" spans="1:2" x14ac:dyDescent="0.25">
      <c r="A67" s="49" t="s">
        <v>63</v>
      </c>
      <c r="B67" s="2" t="s">
        <v>905</v>
      </c>
    </row>
  </sheetData>
  <sortState ref="A7:B19">
    <sortCondition ref="B7"/>
  </sortState>
  <mergeCells count="13">
    <mergeCell ref="Z23:AA23"/>
    <mergeCell ref="B23:C23"/>
    <mergeCell ref="D23:E23"/>
    <mergeCell ref="F23:G23"/>
    <mergeCell ref="H23:I23"/>
    <mergeCell ref="J23:K23"/>
    <mergeCell ref="L23:M23"/>
    <mergeCell ref="X23:Y23"/>
    <mergeCell ref="N23:O23"/>
    <mergeCell ref="P23:Q23"/>
    <mergeCell ref="R23:S23"/>
    <mergeCell ref="T23:U23"/>
    <mergeCell ref="V23:W23"/>
  </mergeCells>
  <hyperlinks>
    <hyperlink ref="A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6.5" x14ac:dyDescent="0.25"/>
  <cols>
    <col min="1" max="16384" width="9.140625" style="2"/>
  </cols>
  <sheetData>
    <row r="1" spans="1:11" x14ac:dyDescent="0.25">
      <c r="A1" s="1" t="s">
        <v>66</v>
      </c>
    </row>
    <row r="3" spans="1:11" x14ac:dyDescent="0.25">
      <c r="A3" s="6" t="s">
        <v>78</v>
      </c>
    </row>
    <row r="4" spans="1:11" x14ac:dyDescent="0.25">
      <c r="A4" s="11" t="s">
        <v>50</v>
      </c>
    </row>
    <row r="5" spans="1:11" x14ac:dyDescent="0.25">
      <c r="A5" s="6"/>
    </row>
    <row r="6" spans="1:11" x14ac:dyDescent="0.25">
      <c r="A6" s="3" t="s">
        <v>267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  <c r="H6" s="3" t="s">
        <v>73</v>
      </c>
      <c r="I6" s="3" t="s">
        <v>74</v>
      </c>
      <c r="J6" s="3" t="s">
        <v>75</v>
      </c>
      <c r="K6" s="3" t="s">
        <v>76</v>
      </c>
    </row>
    <row r="7" spans="1:11" x14ac:dyDescent="0.25">
      <c r="A7" s="2" t="s">
        <v>38</v>
      </c>
      <c r="B7" s="2">
        <v>20</v>
      </c>
      <c r="C7" s="2">
        <v>37.200000000000003</v>
      </c>
      <c r="D7" s="2">
        <v>43</v>
      </c>
      <c r="E7" s="2">
        <v>46.9</v>
      </c>
      <c r="F7" s="2">
        <v>50.2</v>
      </c>
      <c r="G7" s="2">
        <v>53.7</v>
      </c>
      <c r="H7" s="2">
        <v>56.3</v>
      </c>
      <c r="I7" s="2">
        <v>58.5</v>
      </c>
      <c r="J7" s="2">
        <v>62.6</v>
      </c>
      <c r="K7" s="2">
        <v>65</v>
      </c>
    </row>
    <row r="8" spans="1:11" x14ac:dyDescent="0.25">
      <c r="A8" s="2" t="s">
        <v>34</v>
      </c>
      <c r="B8" s="2">
        <v>27.7</v>
      </c>
      <c r="C8" s="2">
        <v>31.1</v>
      </c>
      <c r="D8" s="2">
        <v>37.799999999999997</v>
      </c>
      <c r="E8" s="2">
        <v>45</v>
      </c>
      <c r="F8" s="2">
        <v>46.4</v>
      </c>
      <c r="G8" s="2">
        <v>59.3</v>
      </c>
      <c r="H8" s="2">
        <v>59.9</v>
      </c>
      <c r="I8" s="2">
        <v>57.1</v>
      </c>
      <c r="J8" s="2">
        <v>59.9</v>
      </c>
      <c r="K8" s="2">
        <v>44.4</v>
      </c>
    </row>
    <row r="9" spans="1:11" x14ac:dyDescent="0.25">
      <c r="A9" s="2" t="s">
        <v>35</v>
      </c>
      <c r="B9" s="2">
        <v>22.9</v>
      </c>
      <c r="C9" s="2">
        <v>29.5</v>
      </c>
      <c r="D9" s="2">
        <v>43.1</v>
      </c>
      <c r="E9" s="2">
        <v>42.8</v>
      </c>
      <c r="F9" s="2">
        <v>46.6</v>
      </c>
      <c r="G9" s="2">
        <v>47.2</v>
      </c>
      <c r="H9" s="2">
        <v>49.1</v>
      </c>
      <c r="I9" s="2">
        <v>60</v>
      </c>
      <c r="J9" s="2">
        <v>55.3</v>
      </c>
      <c r="K9" s="2">
        <v>75.3</v>
      </c>
    </row>
    <row r="10" spans="1:11" x14ac:dyDescent="0.25">
      <c r="A10" s="2" t="s">
        <v>36</v>
      </c>
      <c r="B10" s="2">
        <v>17.2</v>
      </c>
      <c r="C10" s="2">
        <v>32.299999999999997</v>
      </c>
      <c r="D10" s="2">
        <v>35.9</v>
      </c>
      <c r="E10" s="2">
        <v>40.9</v>
      </c>
      <c r="F10" s="2">
        <v>38.9</v>
      </c>
      <c r="G10" s="2">
        <v>44.3</v>
      </c>
      <c r="H10" s="2">
        <v>44.2</v>
      </c>
      <c r="I10" s="2">
        <v>45.2</v>
      </c>
      <c r="J10" s="2">
        <v>49.9</v>
      </c>
      <c r="K10" s="2">
        <v>52.9</v>
      </c>
    </row>
    <row r="11" spans="1:11" x14ac:dyDescent="0.25">
      <c r="A11" s="12" t="s">
        <v>33</v>
      </c>
      <c r="B11" s="5">
        <v>34.299999999999997</v>
      </c>
      <c r="C11" s="5">
        <v>58.9</v>
      </c>
      <c r="D11" s="5">
        <v>62.3</v>
      </c>
      <c r="E11" s="5">
        <v>61.3</v>
      </c>
      <c r="F11" s="5">
        <v>66.2</v>
      </c>
      <c r="G11" s="5">
        <v>74.900000000000006</v>
      </c>
      <c r="H11" s="5">
        <v>73.599999999999994</v>
      </c>
      <c r="I11" s="5">
        <v>72.900000000000006</v>
      </c>
      <c r="J11" s="5">
        <v>73.099999999999994</v>
      </c>
      <c r="K11" s="5">
        <v>53.1</v>
      </c>
    </row>
    <row r="13" spans="1:11" x14ac:dyDescent="0.25">
      <c r="A13" s="3" t="s">
        <v>267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71</v>
      </c>
      <c r="G13" s="3" t="s">
        <v>72</v>
      </c>
      <c r="H13" s="3" t="s">
        <v>73</v>
      </c>
      <c r="I13" s="3" t="s">
        <v>74</v>
      </c>
      <c r="J13" s="3" t="s">
        <v>75</v>
      </c>
      <c r="K13" s="3" t="s">
        <v>76</v>
      </c>
    </row>
    <row r="14" spans="1:11" x14ac:dyDescent="0.25">
      <c r="A14" s="13" t="s">
        <v>33</v>
      </c>
      <c r="B14" s="14">
        <f>B11</f>
        <v>34.299999999999997</v>
      </c>
      <c r="C14" s="14">
        <f t="shared" ref="C14:K14" si="0">C11</f>
        <v>58.9</v>
      </c>
      <c r="D14" s="14">
        <f t="shared" si="0"/>
        <v>62.3</v>
      </c>
      <c r="E14" s="14">
        <f t="shared" si="0"/>
        <v>61.3</v>
      </c>
      <c r="F14" s="14">
        <f t="shared" si="0"/>
        <v>66.2</v>
      </c>
      <c r="G14" s="14">
        <f t="shared" si="0"/>
        <v>74.900000000000006</v>
      </c>
      <c r="H14" s="14">
        <f t="shared" si="0"/>
        <v>73.599999999999994</v>
      </c>
      <c r="I14" s="14">
        <f t="shared" si="0"/>
        <v>72.900000000000006</v>
      </c>
      <c r="J14" s="14">
        <f t="shared" si="0"/>
        <v>73.099999999999994</v>
      </c>
      <c r="K14" s="14">
        <f t="shared" si="0"/>
        <v>53.1</v>
      </c>
    </row>
    <row r="15" spans="1:11" x14ac:dyDescent="0.25">
      <c r="A15" s="2" t="s">
        <v>77</v>
      </c>
      <c r="B15" s="14">
        <f>(B8+B9+B10)/3</f>
        <v>22.599999999999998</v>
      </c>
      <c r="C15" s="14">
        <f t="shared" ref="C15:K15" si="1">(C8+C9+C10)/3</f>
        <v>30.966666666666669</v>
      </c>
      <c r="D15" s="14">
        <f t="shared" si="1"/>
        <v>38.933333333333337</v>
      </c>
      <c r="E15" s="14">
        <f t="shared" si="1"/>
        <v>42.9</v>
      </c>
      <c r="F15" s="14">
        <f t="shared" si="1"/>
        <v>43.966666666666669</v>
      </c>
      <c r="G15" s="14">
        <f t="shared" si="1"/>
        <v>50.266666666666673</v>
      </c>
      <c r="H15" s="14">
        <f t="shared" si="1"/>
        <v>51.066666666666663</v>
      </c>
      <c r="I15" s="14">
        <f t="shared" si="1"/>
        <v>54.1</v>
      </c>
      <c r="J15" s="14">
        <f t="shared" si="1"/>
        <v>55.033333333333331</v>
      </c>
      <c r="K15" s="14">
        <f t="shared" si="1"/>
        <v>57.533333333333331</v>
      </c>
    </row>
    <row r="16" spans="1:11" x14ac:dyDescent="0.25">
      <c r="A16" s="5" t="s">
        <v>38</v>
      </c>
      <c r="B16" s="15">
        <f>B7</f>
        <v>20</v>
      </c>
      <c r="C16" s="15">
        <f t="shared" ref="C16:K16" si="2">C7</f>
        <v>37.200000000000003</v>
      </c>
      <c r="D16" s="15">
        <f t="shared" si="2"/>
        <v>43</v>
      </c>
      <c r="E16" s="15">
        <f t="shared" si="2"/>
        <v>46.9</v>
      </c>
      <c r="F16" s="15">
        <f t="shared" si="2"/>
        <v>50.2</v>
      </c>
      <c r="G16" s="15">
        <f t="shared" si="2"/>
        <v>53.7</v>
      </c>
      <c r="H16" s="15">
        <f t="shared" si="2"/>
        <v>56.3</v>
      </c>
      <c r="I16" s="15">
        <f t="shared" si="2"/>
        <v>58.5</v>
      </c>
      <c r="J16" s="15">
        <f t="shared" si="2"/>
        <v>62.6</v>
      </c>
      <c r="K16" s="15">
        <f t="shared" si="2"/>
        <v>65</v>
      </c>
    </row>
    <row r="17" spans="1:1" x14ac:dyDescent="0.25">
      <c r="A17" s="6"/>
    </row>
    <row r="18" spans="1:1" x14ac:dyDescent="0.25">
      <c r="A18" s="6"/>
    </row>
    <row r="19" spans="1:1" x14ac:dyDescent="0.25">
      <c r="A19" s="6"/>
    </row>
  </sheetData>
  <hyperlinks>
    <hyperlink ref="A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7"/>
  <sheetViews>
    <sheetView workbookViewId="0"/>
  </sheetViews>
  <sheetFormatPr defaultRowHeight="16.5" x14ac:dyDescent="0.25"/>
  <cols>
    <col min="1" max="1" width="31" style="17" bestFit="1" customWidth="1"/>
    <col min="2" max="2" width="21.140625" style="17" customWidth="1"/>
    <col min="3" max="3" width="21.140625" style="17" bestFit="1" customWidth="1"/>
    <col min="4" max="5" width="21.140625" style="17" customWidth="1"/>
    <col min="6" max="6" width="29" style="17" bestFit="1" customWidth="1"/>
    <col min="7" max="7" width="9.140625" style="2"/>
    <col min="8" max="9" width="22.85546875" style="2" customWidth="1"/>
    <col min="10" max="16384" width="9.140625" style="2"/>
  </cols>
  <sheetData>
    <row r="1" spans="1:9" x14ac:dyDescent="0.25">
      <c r="A1" s="1" t="s">
        <v>87</v>
      </c>
    </row>
    <row r="2" spans="1:9" x14ac:dyDescent="0.25">
      <c r="A2" s="1"/>
      <c r="H2" s="6"/>
    </row>
    <row r="3" spans="1:9" x14ac:dyDescent="0.25">
      <c r="A3" s="6" t="s">
        <v>741</v>
      </c>
    </row>
    <row r="5" spans="1:9" x14ac:dyDescent="0.25">
      <c r="A5" s="336" t="s">
        <v>83</v>
      </c>
      <c r="B5" s="334" t="s">
        <v>84</v>
      </c>
      <c r="C5" s="335"/>
      <c r="D5" s="335"/>
      <c r="E5" s="335"/>
      <c r="F5" s="338" t="s">
        <v>112</v>
      </c>
      <c r="H5" s="1" t="s">
        <v>734</v>
      </c>
    </row>
    <row r="6" spans="1:9" x14ac:dyDescent="0.25">
      <c r="A6" s="337"/>
      <c r="B6" s="25" t="s">
        <v>79</v>
      </c>
      <c r="C6" s="25" t="s">
        <v>80</v>
      </c>
      <c r="D6" s="25" t="s">
        <v>81</v>
      </c>
      <c r="E6" s="25" t="s">
        <v>82</v>
      </c>
      <c r="F6" s="339"/>
    </row>
    <row r="7" spans="1:9" x14ac:dyDescent="0.25">
      <c r="A7" s="26">
        <v>0</v>
      </c>
      <c r="B7" s="17">
        <v>1</v>
      </c>
      <c r="C7" s="17">
        <v>1</v>
      </c>
      <c r="D7" s="17">
        <v>1</v>
      </c>
      <c r="E7" s="17">
        <v>1</v>
      </c>
      <c r="F7" s="27">
        <f>ROUND(A7,0)</f>
        <v>0</v>
      </c>
      <c r="H7" s="3" t="s">
        <v>735</v>
      </c>
      <c r="I7" s="3" t="s">
        <v>163</v>
      </c>
    </row>
    <row r="8" spans="1:9" x14ac:dyDescent="0.25">
      <c r="A8" s="26">
        <v>3.3333000000000002E-2</v>
      </c>
      <c r="B8" s="17">
        <v>1</v>
      </c>
      <c r="C8" s="17">
        <v>0.99961299999999997</v>
      </c>
      <c r="D8" s="17">
        <v>0.99951100000000004</v>
      </c>
      <c r="E8" s="17">
        <v>0.99934599999999996</v>
      </c>
      <c r="F8" s="27">
        <f>ROUND(A8,0)</f>
        <v>0</v>
      </c>
      <c r="H8" s="56" t="s">
        <v>736</v>
      </c>
      <c r="I8" s="32">
        <v>219002</v>
      </c>
    </row>
    <row r="9" spans="1:9" x14ac:dyDescent="0.25">
      <c r="A9" s="26">
        <v>6.6667000000000004E-2</v>
      </c>
      <c r="B9" s="17">
        <v>1</v>
      </c>
      <c r="C9" s="17">
        <v>0.99897000000000002</v>
      </c>
      <c r="D9" s="17">
        <v>0.998838</v>
      </c>
      <c r="E9" s="17">
        <v>0.99890400000000001</v>
      </c>
      <c r="F9" s="27">
        <f t="shared" ref="F9:F72" si="0">ROUND(A9,0)</f>
        <v>0</v>
      </c>
      <c r="H9" s="56" t="s">
        <v>737</v>
      </c>
      <c r="I9" s="32">
        <v>165123</v>
      </c>
    </row>
    <row r="10" spans="1:9" x14ac:dyDescent="0.25">
      <c r="A10" s="26">
        <v>0.1</v>
      </c>
      <c r="B10" s="17">
        <v>1</v>
      </c>
      <c r="C10" s="17">
        <v>0.99826199999999998</v>
      </c>
      <c r="D10" s="17">
        <v>0.99795599999999995</v>
      </c>
      <c r="E10" s="17">
        <v>0.99799800000000005</v>
      </c>
      <c r="F10" s="27">
        <f t="shared" si="0"/>
        <v>0</v>
      </c>
      <c r="H10" s="56" t="s">
        <v>738</v>
      </c>
      <c r="I10" s="32">
        <v>131882</v>
      </c>
    </row>
    <row r="11" spans="1:9" x14ac:dyDescent="0.25">
      <c r="A11" s="26">
        <v>0.13333300000000001</v>
      </c>
      <c r="B11" s="17">
        <v>1</v>
      </c>
      <c r="C11" s="17">
        <v>0.99761</v>
      </c>
      <c r="D11" s="17">
        <v>0.99704300000000001</v>
      </c>
      <c r="E11" s="17">
        <v>0.99688100000000002</v>
      </c>
      <c r="F11" s="27">
        <f t="shared" si="0"/>
        <v>0</v>
      </c>
      <c r="H11" s="56" t="s">
        <v>739</v>
      </c>
      <c r="I11" s="32">
        <v>164899</v>
      </c>
    </row>
    <row r="12" spans="1:9" x14ac:dyDescent="0.25">
      <c r="A12" s="26">
        <v>0.16666700000000001</v>
      </c>
      <c r="B12" s="17">
        <v>1</v>
      </c>
      <c r="C12" s="17">
        <v>0.99658999999999998</v>
      </c>
      <c r="D12" s="17">
        <v>0.995618</v>
      </c>
      <c r="E12" s="17">
        <v>0.995618</v>
      </c>
      <c r="F12" s="27">
        <f t="shared" si="0"/>
        <v>0</v>
      </c>
      <c r="H12" s="152" t="s">
        <v>283</v>
      </c>
      <c r="I12" s="238">
        <f>SUM(I8:I11)</f>
        <v>680906</v>
      </c>
    </row>
    <row r="13" spans="1:9" x14ac:dyDescent="0.25">
      <c r="A13" s="26">
        <v>0.2</v>
      </c>
      <c r="B13" s="17">
        <v>1</v>
      </c>
      <c r="C13" s="17">
        <v>0.99509000000000003</v>
      </c>
      <c r="D13" s="17">
        <v>0.99354500000000001</v>
      </c>
      <c r="E13" s="17">
        <v>0.99345000000000006</v>
      </c>
      <c r="F13" s="27">
        <f t="shared" si="0"/>
        <v>0</v>
      </c>
    </row>
    <row r="14" spans="1:9" x14ac:dyDescent="0.25">
      <c r="A14" s="26">
        <v>0.23333300000000001</v>
      </c>
      <c r="B14" s="17">
        <v>1</v>
      </c>
      <c r="C14" s="17">
        <v>0.99293100000000001</v>
      </c>
      <c r="D14" s="17">
        <v>0.99088299999999996</v>
      </c>
      <c r="E14" s="17">
        <v>0.99166200000000004</v>
      </c>
      <c r="F14" s="27">
        <f t="shared" si="0"/>
        <v>0</v>
      </c>
      <c r="H14" s="3" t="s">
        <v>740</v>
      </c>
      <c r="I14" s="3" t="s">
        <v>163</v>
      </c>
    </row>
    <row r="15" spans="1:9" x14ac:dyDescent="0.25">
      <c r="A15" s="26">
        <v>0.26666699999999999</v>
      </c>
      <c r="B15" s="17">
        <v>1</v>
      </c>
      <c r="C15" s="17">
        <v>0.99126300000000001</v>
      </c>
      <c r="D15" s="17">
        <v>0.98841599999999996</v>
      </c>
      <c r="E15" s="17">
        <v>0.98989700000000003</v>
      </c>
      <c r="F15" s="27">
        <f t="shared" si="0"/>
        <v>0</v>
      </c>
      <c r="H15" s="56" t="s">
        <v>543</v>
      </c>
      <c r="I15" s="32">
        <v>96502</v>
      </c>
    </row>
    <row r="16" spans="1:9" x14ac:dyDescent="0.25">
      <c r="A16" s="26">
        <v>0.3</v>
      </c>
      <c r="B16" s="17">
        <v>1</v>
      </c>
      <c r="C16" s="17">
        <v>0.98927699999999996</v>
      </c>
      <c r="D16" s="17">
        <v>0.98599800000000004</v>
      </c>
      <c r="E16" s="17">
        <v>0.98779700000000004</v>
      </c>
      <c r="F16" s="27">
        <f t="shared" si="0"/>
        <v>0</v>
      </c>
      <c r="H16" s="56" t="s">
        <v>544</v>
      </c>
      <c r="I16" s="32">
        <v>187784</v>
      </c>
    </row>
    <row r="17" spans="1:9" x14ac:dyDescent="0.25">
      <c r="A17" s="26">
        <v>0.33333299999999999</v>
      </c>
      <c r="B17" s="17">
        <v>1</v>
      </c>
      <c r="C17" s="17">
        <v>0.987151</v>
      </c>
      <c r="D17" s="17">
        <v>0.98316099999999995</v>
      </c>
      <c r="E17" s="17">
        <v>0.984209</v>
      </c>
      <c r="F17" s="27">
        <f t="shared" si="0"/>
        <v>0</v>
      </c>
      <c r="H17" s="56" t="s">
        <v>545</v>
      </c>
      <c r="I17" s="32">
        <v>221465</v>
      </c>
    </row>
    <row r="18" spans="1:9" x14ac:dyDescent="0.25">
      <c r="A18" s="26">
        <v>0.36666700000000002</v>
      </c>
      <c r="B18" s="17">
        <v>0.99</v>
      </c>
      <c r="C18" s="17">
        <v>0.98529999999999995</v>
      </c>
      <c r="D18" s="17">
        <v>0.98087599999999997</v>
      </c>
      <c r="E18" s="17">
        <v>0.98094000000000003</v>
      </c>
      <c r="F18" s="27">
        <f t="shared" si="0"/>
        <v>0</v>
      </c>
      <c r="H18" s="56" t="s">
        <v>546</v>
      </c>
      <c r="I18" s="32">
        <v>78906</v>
      </c>
    </row>
    <row r="19" spans="1:9" x14ac:dyDescent="0.25">
      <c r="A19" s="26">
        <v>0.4</v>
      </c>
      <c r="B19" s="17">
        <v>0.99</v>
      </c>
      <c r="C19" s="17">
        <v>0.98336500000000004</v>
      </c>
      <c r="D19" s="17">
        <v>0.97827500000000001</v>
      </c>
      <c r="E19" s="17">
        <v>0.97767499999999996</v>
      </c>
      <c r="F19" s="27">
        <f t="shared" si="0"/>
        <v>0</v>
      </c>
      <c r="H19" s="152" t="s">
        <v>283</v>
      </c>
      <c r="I19" s="238">
        <f>SUM(I15:I18)</f>
        <v>584657</v>
      </c>
    </row>
    <row r="20" spans="1:9" x14ac:dyDescent="0.25">
      <c r="A20" s="26">
        <v>0.43333300000000002</v>
      </c>
      <c r="B20" s="17">
        <v>0.99</v>
      </c>
      <c r="C20" s="17">
        <v>0.98097199999999996</v>
      </c>
      <c r="D20" s="17">
        <v>0.97511300000000001</v>
      </c>
      <c r="E20" s="17">
        <v>0.97397400000000001</v>
      </c>
      <c r="F20" s="27">
        <f t="shared" si="0"/>
        <v>0</v>
      </c>
    </row>
    <row r="21" spans="1:9" x14ac:dyDescent="0.25">
      <c r="A21" s="26">
        <v>0.466667</v>
      </c>
      <c r="B21" s="17">
        <v>0.99</v>
      </c>
      <c r="C21" s="17">
        <v>0.97819800000000001</v>
      </c>
      <c r="D21" s="17">
        <v>0.97101899999999997</v>
      </c>
      <c r="E21" s="17">
        <v>0.96848500000000004</v>
      </c>
      <c r="F21" s="27">
        <f t="shared" si="0"/>
        <v>0</v>
      </c>
    </row>
    <row r="22" spans="1:9" x14ac:dyDescent="0.25">
      <c r="A22" s="26">
        <v>0.5</v>
      </c>
      <c r="B22" s="17">
        <v>0.99</v>
      </c>
      <c r="C22" s="17">
        <v>0.97559499999999999</v>
      </c>
      <c r="D22" s="17">
        <v>0.96712200000000004</v>
      </c>
      <c r="E22" s="17">
        <v>0.96558900000000003</v>
      </c>
      <c r="F22" s="27">
        <f t="shared" si="0"/>
        <v>1</v>
      </c>
    </row>
    <row r="23" spans="1:9" x14ac:dyDescent="0.25">
      <c r="A23" s="26">
        <v>0.53333299999999995</v>
      </c>
      <c r="B23" s="17">
        <v>0.99</v>
      </c>
      <c r="C23" s="17">
        <v>0.97334100000000001</v>
      </c>
      <c r="D23" s="17">
        <v>0.96431299999999998</v>
      </c>
      <c r="E23" s="17">
        <v>0.96232099999999998</v>
      </c>
      <c r="F23" s="27">
        <f t="shared" si="0"/>
        <v>1</v>
      </c>
    </row>
    <row r="24" spans="1:9" x14ac:dyDescent="0.25">
      <c r="A24" s="26">
        <v>0.56666700000000003</v>
      </c>
      <c r="B24" s="17">
        <v>0.99</v>
      </c>
      <c r="C24" s="17">
        <v>0.97092999999999996</v>
      </c>
      <c r="D24" s="17">
        <v>0.96065599999999995</v>
      </c>
      <c r="E24" s="17">
        <v>0.95893200000000001</v>
      </c>
      <c r="F24" s="27">
        <f t="shared" si="0"/>
        <v>1</v>
      </c>
    </row>
    <row r="25" spans="1:9" x14ac:dyDescent="0.25">
      <c r="A25" s="26">
        <v>0.6</v>
      </c>
      <c r="B25" s="17">
        <v>0.99</v>
      </c>
      <c r="C25" s="17">
        <v>0.96926800000000002</v>
      </c>
      <c r="D25" s="17">
        <v>0.95816199999999996</v>
      </c>
      <c r="E25" s="17">
        <v>0.95585900000000001</v>
      </c>
      <c r="F25" s="27">
        <f t="shared" si="0"/>
        <v>1</v>
      </c>
    </row>
    <row r="26" spans="1:9" x14ac:dyDescent="0.25">
      <c r="A26" s="26">
        <v>0.63333300000000003</v>
      </c>
      <c r="B26" s="17">
        <v>0.99</v>
      </c>
      <c r="C26" s="17">
        <v>0.967337</v>
      </c>
      <c r="D26" s="17">
        <v>0.955341</v>
      </c>
      <c r="E26" s="17">
        <v>0.95289299999999999</v>
      </c>
      <c r="F26" s="27">
        <f t="shared" si="0"/>
        <v>1</v>
      </c>
    </row>
    <row r="27" spans="1:9" x14ac:dyDescent="0.25">
      <c r="A27" s="26">
        <v>0.66666700000000001</v>
      </c>
      <c r="B27" s="17">
        <v>0.99</v>
      </c>
      <c r="C27" s="17">
        <v>0.96510899999999999</v>
      </c>
      <c r="D27" s="17">
        <v>0.95202600000000004</v>
      </c>
      <c r="E27" s="17">
        <v>0.94935000000000003</v>
      </c>
      <c r="F27" s="27">
        <f t="shared" si="0"/>
        <v>1</v>
      </c>
    </row>
    <row r="28" spans="1:9" x14ac:dyDescent="0.25">
      <c r="A28" s="26">
        <v>0.7</v>
      </c>
      <c r="B28" s="17">
        <v>0.99</v>
      </c>
      <c r="C28" s="17">
        <v>0.96236200000000005</v>
      </c>
      <c r="D28" s="17">
        <v>0.94854400000000005</v>
      </c>
      <c r="E28" s="17">
        <v>0.94616299999999998</v>
      </c>
      <c r="F28" s="27">
        <f t="shared" si="0"/>
        <v>1</v>
      </c>
    </row>
    <row r="29" spans="1:9" x14ac:dyDescent="0.25">
      <c r="A29" s="26">
        <v>0.73333300000000001</v>
      </c>
      <c r="B29" s="17">
        <v>0.98</v>
      </c>
      <c r="C29" s="17">
        <v>0.96048199999999995</v>
      </c>
      <c r="D29" s="17">
        <v>0.94546699999999995</v>
      </c>
      <c r="E29" s="17">
        <v>0.94397299999999995</v>
      </c>
      <c r="F29" s="27">
        <f t="shared" si="0"/>
        <v>1</v>
      </c>
    </row>
    <row r="30" spans="1:9" x14ac:dyDescent="0.25">
      <c r="A30" s="26">
        <v>0.76666699999999999</v>
      </c>
      <c r="B30" s="17">
        <v>0.98</v>
      </c>
      <c r="C30" s="17">
        <v>0.95829799999999998</v>
      </c>
      <c r="D30" s="17">
        <v>0.94241699999999995</v>
      </c>
      <c r="E30" s="17">
        <v>0.94147400000000003</v>
      </c>
      <c r="F30" s="27">
        <f t="shared" si="0"/>
        <v>1</v>
      </c>
    </row>
    <row r="31" spans="1:9" x14ac:dyDescent="0.25">
      <c r="A31" s="26">
        <v>0.8</v>
      </c>
      <c r="B31" s="17">
        <v>0.98</v>
      </c>
      <c r="C31" s="17">
        <v>0.95628199999999997</v>
      </c>
      <c r="D31" s="17">
        <v>0.93942599999999998</v>
      </c>
      <c r="E31" s="17">
        <v>0.937616</v>
      </c>
      <c r="F31" s="27">
        <f t="shared" si="0"/>
        <v>1</v>
      </c>
    </row>
    <row r="32" spans="1:9" x14ac:dyDescent="0.25">
      <c r="A32" s="26">
        <v>0.83333299999999999</v>
      </c>
      <c r="B32" s="17">
        <v>0.98</v>
      </c>
      <c r="C32" s="17">
        <v>0.95440800000000003</v>
      </c>
      <c r="D32" s="17">
        <v>0.93679000000000001</v>
      </c>
      <c r="E32" s="17">
        <v>0.93405300000000002</v>
      </c>
      <c r="F32" s="27">
        <f t="shared" si="0"/>
        <v>1</v>
      </c>
    </row>
    <row r="33" spans="1:6" x14ac:dyDescent="0.25">
      <c r="A33" s="26">
        <v>0.86666699999999997</v>
      </c>
      <c r="B33" s="17">
        <v>0.98</v>
      </c>
      <c r="C33" s="17">
        <v>0.95269199999999998</v>
      </c>
      <c r="D33" s="17">
        <v>0.93395399999999995</v>
      </c>
      <c r="E33" s="17">
        <v>0.92995899999999998</v>
      </c>
      <c r="F33" s="27">
        <f t="shared" si="0"/>
        <v>1</v>
      </c>
    </row>
    <row r="34" spans="1:6" x14ac:dyDescent="0.25">
      <c r="A34" s="26">
        <v>0.9</v>
      </c>
      <c r="B34" s="17">
        <v>0.98</v>
      </c>
      <c r="C34" s="17">
        <v>0.95061600000000002</v>
      </c>
      <c r="D34" s="17">
        <v>0.931199</v>
      </c>
      <c r="E34" s="17">
        <v>0.92591199999999996</v>
      </c>
      <c r="F34" s="27">
        <f t="shared" si="0"/>
        <v>1</v>
      </c>
    </row>
    <row r="35" spans="1:6" x14ac:dyDescent="0.25">
      <c r="A35" s="26">
        <v>0.93333299999999997</v>
      </c>
      <c r="B35" s="17">
        <v>0.98</v>
      </c>
      <c r="C35" s="17">
        <v>0.94755199999999995</v>
      </c>
      <c r="D35" s="17">
        <v>0.92731799999999998</v>
      </c>
      <c r="E35" s="17">
        <v>0.92131799999999997</v>
      </c>
      <c r="F35" s="27">
        <f t="shared" si="0"/>
        <v>1</v>
      </c>
    </row>
    <row r="36" spans="1:6" x14ac:dyDescent="0.25">
      <c r="A36" s="26">
        <v>0.96666700000000005</v>
      </c>
      <c r="B36" s="17">
        <v>0.98</v>
      </c>
      <c r="C36" s="17">
        <v>0.94578600000000002</v>
      </c>
      <c r="D36" s="17">
        <v>0.92465699999999995</v>
      </c>
      <c r="E36" s="17">
        <v>0.91875799999999996</v>
      </c>
      <c r="F36" s="27">
        <f t="shared" si="0"/>
        <v>1</v>
      </c>
    </row>
    <row r="37" spans="1:6" x14ac:dyDescent="0.25">
      <c r="A37" s="26">
        <v>1</v>
      </c>
      <c r="B37" s="17">
        <v>0.98</v>
      </c>
      <c r="C37" s="17">
        <v>0.94206400000000001</v>
      </c>
      <c r="D37" s="17">
        <v>0.91764299999999999</v>
      </c>
      <c r="E37" s="17">
        <v>0.91201200000000004</v>
      </c>
      <c r="F37" s="27">
        <f t="shared" si="0"/>
        <v>1</v>
      </c>
    </row>
    <row r="38" spans="1:6" x14ac:dyDescent="0.25">
      <c r="A38" s="26">
        <v>1.0333300000000001</v>
      </c>
      <c r="B38" s="17">
        <v>0.97</v>
      </c>
      <c r="C38" s="17">
        <v>0.93772999999999995</v>
      </c>
      <c r="D38" s="17">
        <v>0.91097499999999998</v>
      </c>
      <c r="E38" s="17">
        <v>0.89890300000000001</v>
      </c>
      <c r="F38" s="27">
        <f t="shared" si="0"/>
        <v>1</v>
      </c>
    </row>
    <row r="39" spans="1:6" x14ac:dyDescent="0.25">
      <c r="A39" s="26">
        <v>1.06667</v>
      </c>
      <c r="B39" s="17">
        <v>0.97</v>
      </c>
      <c r="C39" s="17">
        <v>0.93531799999999998</v>
      </c>
      <c r="D39" s="17">
        <v>0.90707400000000005</v>
      </c>
      <c r="E39" s="17">
        <v>0.89444199999999996</v>
      </c>
      <c r="F39" s="27">
        <f t="shared" si="0"/>
        <v>1</v>
      </c>
    </row>
    <row r="40" spans="1:6" x14ac:dyDescent="0.25">
      <c r="A40" s="26">
        <v>1.1000000000000001</v>
      </c>
      <c r="B40" s="17">
        <v>0.97</v>
      </c>
      <c r="C40" s="17">
        <v>0.93289900000000003</v>
      </c>
      <c r="D40" s="17">
        <v>0.90378000000000003</v>
      </c>
      <c r="E40" s="17">
        <v>0.89015100000000003</v>
      </c>
      <c r="F40" s="27">
        <f t="shared" si="0"/>
        <v>1</v>
      </c>
    </row>
    <row r="41" spans="1:6" x14ac:dyDescent="0.25">
      <c r="A41" s="26">
        <v>1.1333299999999999</v>
      </c>
      <c r="B41" s="17">
        <v>0.97</v>
      </c>
      <c r="C41" s="17">
        <v>0.93057500000000004</v>
      </c>
      <c r="D41" s="17">
        <v>0.90032900000000005</v>
      </c>
      <c r="E41" s="17">
        <v>0.88519899999999996</v>
      </c>
      <c r="F41" s="27">
        <f t="shared" si="0"/>
        <v>1</v>
      </c>
    </row>
    <row r="42" spans="1:6" x14ac:dyDescent="0.25">
      <c r="A42" s="26">
        <v>1.1666700000000001</v>
      </c>
      <c r="B42" s="17">
        <v>0.97</v>
      </c>
      <c r="C42" s="17">
        <v>0.92784</v>
      </c>
      <c r="D42" s="17">
        <v>0.89647699999999997</v>
      </c>
      <c r="E42" s="17">
        <v>0.88122500000000004</v>
      </c>
      <c r="F42" s="27">
        <f t="shared" si="0"/>
        <v>1</v>
      </c>
    </row>
    <row r="43" spans="1:6" x14ac:dyDescent="0.25">
      <c r="A43" s="26">
        <v>1.2</v>
      </c>
      <c r="B43" s="17">
        <v>0.97</v>
      </c>
      <c r="C43" s="17">
        <v>0.92569400000000002</v>
      </c>
      <c r="D43" s="17">
        <v>0.89338200000000001</v>
      </c>
      <c r="E43" s="17">
        <v>0.87888699999999997</v>
      </c>
      <c r="F43" s="27">
        <f t="shared" si="0"/>
        <v>1</v>
      </c>
    </row>
    <row r="44" spans="1:6" x14ac:dyDescent="0.25">
      <c r="A44" s="26">
        <v>1.23333</v>
      </c>
      <c r="B44" s="17">
        <v>0.96</v>
      </c>
      <c r="C44" s="17">
        <v>0.92294699999999996</v>
      </c>
      <c r="D44" s="17">
        <v>0.88998500000000003</v>
      </c>
      <c r="E44" s="17">
        <v>0.87546599999999997</v>
      </c>
      <c r="F44" s="27">
        <f t="shared" si="0"/>
        <v>1</v>
      </c>
    </row>
    <row r="45" spans="1:6" x14ac:dyDescent="0.25">
      <c r="A45" s="26">
        <v>1.26667</v>
      </c>
      <c r="B45" s="17">
        <v>0.96</v>
      </c>
      <c r="C45" s="17">
        <v>0.92082399999999998</v>
      </c>
      <c r="D45" s="17">
        <v>0.88675300000000001</v>
      </c>
      <c r="E45" s="17">
        <v>0.87184899999999999</v>
      </c>
      <c r="F45" s="27">
        <f t="shared" si="0"/>
        <v>1</v>
      </c>
    </row>
    <row r="46" spans="1:6" x14ac:dyDescent="0.25">
      <c r="A46" s="26">
        <v>1.3</v>
      </c>
      <c r="B46" s="17">
        <v>0.96</v>
      </c>
      <c r="C46" s="17">
        <v>0.91869400000000001</v>
      </c>
      <c r="D46" s="17">
        <v>0.88362600000000002</v>
      </c>
      <c r="E46" s="17">
        <v>0.86817599999999995</v>
      </c>
      <c r="F46" s="27">
        <f t="shared" si="0"/>
        <v>1</v>
      </c>
    </row>
    <row r="47" spans="1:6" x14ac:dyDescent="0.25">
      <c r="A47" s="26">
        <v>1.3333299999999999</v>
      </c>
      <c r="B47" s="17">
        <v>0.96</v>
      </c>
      <c r="C47" s="17">
        <v>0.91642999999999997</v>
      </c>
      <c r="D47" s="17">
        <v>0.88075400000000004</v>
      </c>
      <c r="E47" s="17">
        <v>0.86372800000000005</v>
      </c>
      <c r="F47" s="27">
        <f t="shared" si="0"/>
        <v>1</v>
      </c>
    </row>
    <row r="48" spans="1:6" x14ac:dyDescent="0.25">
      <c r="A48" s="26">
        <v>1.3666700000000001</v>
      </c>
      <c r="B48" s="17">
        <v>0.96</v>
      </c>
      <c r="C48" s="17">
        <v>0.91400300000000001</v>
      </c>
      <c r="D48" s="17">
        <v>0.87765000000000004</v>
      </c>
      <c r="E48" s="17">
        <v>0.85910699999999995</v>
      </c>
      <c r="F48" s="27">
        <f t="shared" si="0"/>
        <v>1</v>
      </c>
    </row>
    <row r="49" spans="1:6" x14ac:dyDescent="0.25">
      <c r="A49" s="26">
        <v>1.4</v>
      </c>
      <c r="B49" s="17">
        <v>0.95</v>
      </c>
      <c r="C49" s="17">
        <v>0.91054999999999997</v>
      </c>
      <c r="D49" s="17">
        <v>0.87394899999999998</v>
      </c>
      <c r="E49" s="17">
        <v>0.85489400000000004</v>
      </c>
      <c r="F49" s="27">
        <f t="shared" si="0"/>
        <v>1</v>
      </c>
    </row>
    <row r="50" spans="1:6" x14ac:dyDescent="0.25">
      <c r="A50" s="26">
        <v>1.43333</v>
      </c>
      <c r="B50" s="17">
        <v>0.95</v>
      </c>
      <c r="C50" s="17">
        <v>0.90824800000000006</v>
      </c>
      <c r="D50" s="17">
        <v>0.87053499999999995</v>
      </c>
      <c r="E50" s="17">
        <v>0.85198300000000005</v>
      </c>
      <c r="F50" s="27">
        <f t="shared" si="0"/>
        <v>1</v>
      </c>
    </row>
    <row r="51" spans="1:6" x14ac:dyDescent="0.25">
      <c r="A51" s="26">
        <v>1.4666699999999999</v>
      </c>
      <c r="B51" s="17">
        <v>0.95</v>
      </c>
      <c r="C51" s="17">
        <v>0.90563899999999997</v>
      </c>
      <c r="D51" s="17">
        <v>0.86695900000000004</v>
      </c>
      <c r="E51" s="17">
        <v>0.84790100000000002</v>
      </c>
      <c r="F51" s="27">
        <f t="shared" si="0"/>
        <v>1</v>
      </c>
    </row>
    <row r="52" spans="1:6" x14ac:dyDescent="0.25">
      <c r="A52" s="26">
        <v>1.5</v>
      </c>
      <c r="B52" s="17">
        <v>0.95</v>
      </c>
      <c r="C52" s="17">
        <v>0.90315100000000004</v>
      </c>
      <c r="D52" s="17">
        <v>0.86341199999999996</v>
      </c>
      <c r="E52" s="17">
        <v>0.84340999999999999</v>
      </c>
      <c r="F52" s="27">
        <f t="shared" si="0"/>
        <v>2</v>
      </c>
    </row>
    <row r="53" spans="1:6" x14ac:dyDescent="0.25">
      <c r="A53" s="26">
        <v>1.5333300000000001</v>
      </c>
      <c r="B53" s="17">
        <v>0.95</v>
      </c>
      <c r="C53" s="17">
        <v>0.90130900000000003</v>
      </c>
      <c r="D53" s="17">
        <v>0.860317</v>
      </c>
      <c r="E53" s="17">
        <v>0.83974000000000004</v>
      </c>
      <c r="F53" s="27">
        <f t="shared" si="0"/>
        <v>2</v>
      </c>
    </row>
    <row r="54" spans="1:6" x14ac:dyDescent="0.25">
      <c r="A54" s="26">
        <v>1.56667</v>
      </c>
      <c r="B54" s="17">
        <v>0.94</v>
      </c>
      <c r="C54" s="17">
        <v>0.89883500000000005</v>
      </c>
      <c r="D54" s="17">
        <v>0.85722500000000001</v>
      </c>
      <c r="E54" s="17">
        <v>0.83625400000000005</v>
      </c>
      <c r="F54" s="27">
        <f t="shared" si="0"/>
        <v>2</v>
      </c>
    </row>
    <row r="55" spans="1:6" x14ac:dyDescent="0.25">
      <c r="A55" s="26">
        <v>1.6</v>
      </c>
      <c r="B55" s="17">
        <v>0.94</v>
      </c>
      <c r="C55" s="17">
        <v>0.89629099999999995</v>
      </c>
      <c r="D55" s="17">
        <v>0.85387500000000005</v>
      </c>
      <c r="E55" s="17">
        <v>0.83214100000000002</v>
      </c>
      <c r="F55" s="27">
        <f t="shared" si="0"/>
        <v>2</v>
      </c>
    </row>
    <row r="56" spans="1:6" x14ac:dyDescent="0.25">
      <c r="A56" s="26">
        <v>1.6333299999999999</v>
      </c>
      <c r="B56" s="17">
        <v>0.94</v>
      </c>
      <c r="C56" s="17">
        <v>0.89311700000000005</v>
      </c>
      <c r="D56" s="17">
        <v>0.85005500000000001</v>
      </c>
      <c r="E56" s="17">
        <v>0.82793600000000001</v>
      </c>
      <c r="F56" s="27">
        <f t="shared" si="0"/>
        <v>2</v>
      </c>
    </row>
    <row r="57" spans="1:6" x14ac:dyDescent="0.25">
      <c r="A57" s="26">
        <v>1.6666700000000001</v>
      </c>
      <c r="B57" s="17">
        <v>0.94</v>
      </c>
      <c r="C57" s="17">
        <v>0.89108500000000002</v>
      </c>
      <c r="D57" s="17">
        <v>0.84691799999999995</v>
      </c>
      <c r="E57" s="17">
        <v>0.82543200000000005</v>
      </c>
      <c r="F57" s="27">
        <f t="shared" si="0"/>
        <v>2</v>
      </c>
    </row>
    <row r="58" spans="1:6" x14ac:dyDescent="0.25">
      <c r="A58" s="26">
        <v>1.7</v>
      </c>
      <c r="B58" s="17">
        <v>0.94</v>
      </c>
      <c r="C58" s="17">
        <v>0.88858499999999996</v>
      </c>
      <c r="D58" s="17">
        <v>0.84379300000000002</v>
      </c>
      <c r="E58" s="17">
        <v>0.82255800000000001</v>
      </c>
      <c r="F58" s="27">
        <f t="shared" si="0"/>
        <v>2</v>
      </c>
    </row>
    <row r="59" spans="1:6" x14ac:dyDescent="0.25">
      <c r="A59" s="26">
        <v>1.73333</v>
      </c>
      <c r="B59" s="17">
        <v>0.94</v>
      </c>
      <c r="C59" s="17">
        <v>0.88635900000000001</v>
      </c>
      <c r="D59" s="17">
        <v>0.84089700000000001</v>
      </c>
      <c r="E59" s="17">
        <v>0.81966700000000003</v>
      </c>
      <c r="F59" s="27">
        <f t="shared" si="0"/>
        <v>2</v>
      </c>
    </row>
    <row r="60" spans="1:6" x14ac:dyDescent="0.25">
      <c r="A60" s="26">
        <v>1.76667</v>
      </c>
      <c r="B60" s="17">
        <v>0.93</v>
      </c>
      <c r="C60" s="17">
        <v>0.88482700000000003</v>
      </c>
      <c r="D60" s="17">
        <v>0.83804999999999996</v>
      </c>
      <c r="E60" s="17">
        <v>0.81648500000000002</v>
      </c>
      <c r="F60" s="27">
        <f t="shared" si="0"/>
        <v>2</v>
      </c>
    </row>
    <row r="61" spans="1:6" x14ac:dyDescent="0.25">
      <c r="A61" s="26">
        <v>1.8</v>
      </c>
      <c r="B61" s="17">
        <v>0.93</v>
      </c>
      <c r="C61" s="17">
        <v>0.88233499999999998</v>
      </c>
      <c r="D61" s="17">
        <v>0.83523000000000003</v>
      </c>
      <c r="E61" s="17">
        <v>0.81305300000000003</v>
      </c>
      <c r="F61" s="27">
        <f t="shared" si="0"/>
        <v>2</v>
      </c>
    </row>
    <row r="62" spans="1:6" x14ac:dyDescent="0.25">
      <c r="A62" s="26">
        <v>1.8333299999999999</v>
      </c>
      <c r="B62" s="17">
        <v>0.93</v>
      </c>
      <c r="C62" s="17">
        <v>0.87963800000000003</v>
      </c>
      <c r="D62" s="17">
        <v>0.83228599999999997</v>
      </c>
      <c r="E62" s="17">
        <v>0.80874500000000005</v>
      </c>
      <c r="F62" s="27">
        <f t="shared" si="0"/>
        <v>2</v>
      </c>
    </row>
    <row r="63" spans="1:6" x14ac:dyDescent="0.25">
      <c r="A63" s="26">
        <v>1.8666700000000001</v>
      </c>
      <c r="B63" s="17">
        <v>0.93</v>
      </c>
      <c r="C63" s="17">
        <v>0.87697999999999998</v>
      </c>
      <c r="D63" s="17">
        <v>0.82817499999999999</v>
      </c>
      <c r="E63" s="17">
        <v>0.80118800000000001</v>
      </c>
      <c r="F63" s="27">
        <f t="shared" si="0"/>
        <v>2</v>
      </c>
    </row>
    <row r="64" spans="1:6" x14ac:dyDescent="0.25">
      <c r="A64" s="26">
        <v>1.9</v>
      </c>
      <c r="B64" s="17">
        <v>0.93</v>
      </c>
      <c r="C64" s="17">
        <v>0.87501600000000002</v>
      </c>
      <c r="D64" s="17">
        <v>0.82523400000000002</v>
      </c>
      <c r="E64" s="17">
        <v>0.797234</v>
      </c>
      <c r="F64" s="27">
        <f t="shared" si="0"/>
        <v>2</v>
      </c>
    </row>
    <row r="65" spans="1:6" x14ac:dyDescent="0.25">
      <c r="A65" s="26">
        <v>1.93333</v>
      </c>
      <c r="B65" s="17">
        <v>0.92</v>
      </c>
      <c r="C65" s="17">
        <v>0.87313399999999997</v>
      </c>
      <c r="D65" s="17">
        <v>0.82261499999999999</v>
      </c>
      <c r="E65" s="17">
        <v>0.79311200000000004</v>
      </c>
      <c r="F65" s="27">
        <f t="shared" si="0"/>
        <v>2</v>
      </c>
    </row>
    <row r="66" spans="1:6" x14ac:dyDescent="0.25">
      <c r="A66" s="26">
        <v>1.9666699999999999</v>
      </c>
      <c r="B66" s="17">
        <v>0.92</v>
      </c>
      <c r="C66" s="17">
        <v>0.87021599999999999</v>
      </c>
      <c r="D66" s="17">
        <v>0.81915400000000005</v>
      </c>
      <c r="E66" s="17">
        <v>0.78942500000000004</v>
      </c>
      <c r="F66" s="27">
        <f t="shared" si="0"/>
        <v>2</v>
      </c>
    </row>
    <row r="67" spans="1:6" x14ac:dyDescent="0.25">
      <c r="A67" s="26">
        <v>2</v>
      </c>
      <c r="B67" s="17">
        <v>0.92</v>
      </c>
      <c r="C67" s="17">
        <v>0.86820399999999998</v>
      </c>
      <c r="D67" s="17">
        <v>0.81646200000000002</v>
      </c>
      <c r="E67" s="17">
        <v>0.78640200000000005</v>
      </c>
      <c r="F67" s="27">
        <f t="shared" si="0"/>
        <v>2</v>
      </c>
    </row>
    <row r="68" spans="1:6" x14ac:dyDescent="0.25">
      <c r="A68" s="26">
        <v>2.0333299999999999</v>
      </c>
      <c r="B68" s="17">
        <v>0.92</v>
      </c>
      <c r="C68" s="17">
        <v>0.863954</v>
      </c>
      <c r="D68" s="17">
        <v>0.810195</v>
      </c>
      <c r="E68" s="17">
        <v>0.778729</v>
      </c>
      <c r="F68" s="27">
        <f t="shared" si="0"/>
        <v>2</v>
      </c>
    </row>
    <row r="69" spans="1:6" x14ac:dyDescent="0.25">
      <c r="A69" s="26">
        <v>2.0666699999999998</v>
      </c>
      <c r="B69" s="17">
        <v>0.92</v>
      </c>
      <c r="C69" s="17">
        <v>0.86053999999999997</v>
      </c>
      <c r="D69" s="17">
        <v>0.80508900000000005</v>
      </c>
      <c r="E69" s="17">
        <v>0.76364799999999999</v>
      </c>
      <c r="F69" s="27">
        <f t="shared" si="0"/>
        <v>2</v>
      </c>
    </row>
    <row r="70" spans="1:6" x14ac:dyDescent="0.25">
      <c r="A70" s="26">
        <v>2.1</v>
      </c>
      <c r="B70" s="17">
        <v>0.92</v>
      </c>
      <c r="C70" s="17">
        <v>0.85770100000000005</v>
      </c>
      <c r="D70" s="17">
        <v>0.80096699999999998</v>
      </c>
      <c r="E70" s="17">
        <v>0.75543700000000003</v>
      </c>
      <c r="F70" s="27">
        <f t="shared" si="0"/>
        <v>2</v>
      </c>
    </row>
    <row r="71" spans="1:6" x14ac:dyDescent="0.25">
      <c r="A71" s="26">
        <v>2.1333299999999999</v>
      </c>
      <c r="B71" s="17">
        <v>0.91</v>
      </c>
      <c r="C71" s="17">
        <v>0.85548800000000003</v>
      </c>
      <c r="D71" s="17">
        <v>0.79746300000000003</v>
      </c>
      <c r="E71" s="17">
        <v>0.75136400000000003</v>
      </c>
      <c r="F71" s="27">
        <f t="shared" si="0"/>
        <v>2</v>
      </c>
    </row>
    <row r="72" spans="1:6" x14ac:dyDescent="0.25">
      <c r="A72" s="26">
        <v>2.1666699999999999</v>
      </c>
      <c r="B72" s="17">
        <v>0.91</v>
      </c>
      <c r="C72" s="17">
        <v>0.85340099999999997</v>
      </c>
      <c r="D72" s="17">
        <v>0.79469000000000001</v>
      </c>
      <c r="E72" s="17">
        <v>0.74735499999999999</v>
      </c>
      <c r="F72" s="27">
        <f t="shared" si="0"/>
        <v>2</v>
      </c>
    </row>
    <row r="73" spans="1:6" x14ac:dyDescent="0.25">
      <c r="A73" s="26">
        <v>2.2000000000000002</v>
      </c>
      <c r="B73" s="17">
        <v>0.91</v>
      </c>
      <c r="C73" s="17">
        <v>0.85139600000000004</v>
      </c>
      <c r="D73" s="17">
        <v>0.79171599999999998</v>
      </c>
      <c r="E73" s="17">
        <v>0.74437699999999996</v>
      </c>
      <c r="F73" s="27">
        <f t="shared" ref="F73:F136" si="1">ROUND(A73,0)</f>
        <v>2</v>
      </c>
    </row>
    <row r="74" spans="1:6" x14ac:dyDescent="0.25">
      <c r="A74" s="26">
        <v>2.23333</v>
      </c>
      <c r="B74" s="17">
        <v>0.91</v>
      </c>
      <c r="C74" s="17">
        <v>0.849499</v>
      </c>
      <c r="D74" s="17">
        <v>0.78923699999999997</v>
      </c>
      <c r="E74" s="17">
        <v>0.74134599999999995</v>
      </c>
      <c r="F74" s="27">
        <f t="shared" si="1"/>
        <v>2</v>
      </c>
    </row>
    <row r="75" spans="1:6" x14ac:dyDescent="0.25">
      <c r="A75" s="26">
        <v>2.26667</v>
      </c>
      <c r="B75" s="17">
        <v>0.91</v>
      </c>
      <c r="C75" s="17">
        <v>0.84751500000000002</v>
      </c>
      <c r="D75" s="17">
        <v>0.78682600000000003</v>
      </c>
      <c r="E75" s="17">
        <v>0.73801799999999995</v>
      </c>
      <c r="F75" s="27">
        <f t="shared" si="1"/>
        <v>2</v>
      </c>
    </row>
    <row r="76" spans="1:6" x14ac:dyDescent="0.25">
      <c r="A76" s="26">
        <v>2.2999999999999998</v>
      </c>
      <c r="B76" s="17">
        <v>0.91</v>
      </c>
      <c r="C76" s="17">
        <v>0.84528599999999998</v>
      </c>
      <c r="D76" s="17">
        <v>0.78423500000000002</v>
      </c>
      <c r="E76" s="17">
        <v>0.73446800000000001</v>
      </c>
      <c r="F76" s="27">
        <f t="shared" si="1"/>
        <v>2</v>
      </c>
    </row>
    <row r="77" spans="1:6" x14ac:dyDescent="0.25">
      <c r="A77" s="26">
        <v>2.3333300000000001</v>
      </c>
      <c r="B77" s="17">
        <v>0.91</v>
      </c>
      <c r="C77" s="17">
        <v>0.84252000000000005</v>
      </c>
      <c r="D77" s="17">
        <v>0.78097799999999995</v>
      </c>
      <c r="E77" s="17">
        <v>0.73071699999999995</v>
      </c>
      <c r="F77" s="27">
        <f t="shared" si="1"/>
        <v>2</v>
      </c>
    </row>
    <row r="78" spans="1:6" x14ac:dyDescent="0.25">
      <c r="A78" s="26">
        <v>2.3666700000000001</v>
      </c>
      <c r="B78" s="17">
        <v>0.9</v>
      </c>
      <c r="C78" s="17">
        <v>0.840808</v>
      </c>
      <c r="D78" s="17">
        <v>0.77808999999999995</v>
      </c>
      <c r="E78" s="17">
        <v>0.72761200000000004</v>
      </c>
      <c r="F78" s="27">
        <f t="shared" si="1"/>
        <v>2</v>
      </c>
    </row>
    <row r="79" spans="1:6" x14ac:dyDescent="0.25">
      <c r="A79" s="26">
        <v>2.4</v>
      </c>
      <c r="B79" s="17">
        <v>0.9</v>
      </c>
      <c r="C79" s="17">
        <v>0.83868200000000004</v>
      </c>
      <c r="D79" s="17">
        <v>0.77555399999999997</v>
      </c>
      <c r="E79" s="17">
        <v>0.72419199999999995</v>
      </c>
      <c r="F79" s="27">
        <f t="shared" si="1"/>
        <v>2</v>
      </c>
    </row>
    <row r="80" spans="1:6" x14ac:dyDescent="0.25">
      <c r="A80" s="26">
        <v>2.4333300000000002</v>
      </c>
      <c r="B80" s="17">
        <v>0.9</v>
      </c>
      <c r="C80" s="17">
        <v>0.83662999999999998</v>
      </c>
      <c r="D80" s="17">
        <v>0.77298599999999995</v>
      </c>
      <c r="E80" s="17">
        <v>0.720947</v>
      </c>
      <c r="F80" s="27">
        <f t="shared" si="1"/>
        <v>2</v>
      </c>
    </row>
    <row r="81" spans="1:6" x14ac:dyDescent="0.25">
      <c r="A81" s="26">
        <v>2.4666700000000001</v>
      </c>
      <c r="B81" s="17">
        <v>0.9</v>
      </c>
      <c r="C81" s="17">
        <v>0.83482500000000004</v>
      </c>
      <c r="D81" s="17">
        <v>0.77074600000000004</v>
      </c>
      <c r="E81" s="17">
        <v>0.71813700000000003</v>
      </c>
      <c r="F81" s="27">
        <f t="shared" si="1"/>
        <v>2</v>
      </c>
    </row>
    <row r="82" spans="1:6" x14ac:dyDescent="0.25">
      <c r="A82" s="26">
        <v>2.5</v>
      </c>
      <c r="B82" s="17">
        <v>0.9</v>
      </c>
      <c r="C82" s="17">
        <v>0.83257400000000004</v>
      </c>
      <c r="D82" s="17">
        <v>0.767648</v>
      </c>
      <c r="E82" s="17">
        <v>0.71437799999999996</v>
      </c>
      <c r="F82" s="27">
        <f t="shared" si="1"/>
        <v>3</v>
      </c>
    </row>
    <row r="83" spans="1:6" x14ac:dyDescent="0.25">
      <c r="A83" s="26">
        <v>2.5333299999999999</v>
      </c>
      <c r="B83" s="17">
        <v>0.9</v>
      </c>
      <c r="C83" s="17">
        <v>0.83038699999999999</v>
      </c>
      <c r="D83" s="17">
        <v>0.76495199999999997</v>
      </c>
      <c r="E83" s="17">
        <v>0.71133500000000005</v>
      </c>
      <c r="F83" s="27">
        <f t="shared" si="1"/>
        <v>3</v>
      </c>
    </row>
    <row r="84" spans="1:6" x14ac:dyDescent="0.25">
      <c r="A84" s="26">
        <v>2.5666699999999998</v>
      </c>
      <c r="B84" s="17">
        <v>0.9</v>
      </c>
      <c r="C84" s="17">
        <v>0.82778099999999999</v>
      </c>
      <c r="D84" s="17">
        <v>0.76189200000000001</v>
      </c>
      <c r="E84" s="17">
        <v>0.70753299999999997</v>
      </c>
      <c r="F84" s="27">
        <f t="shared" si="1"/>
        <v>3</v>
      </c>
    </row>
    <row r="85" spans="1:6" x14ac:dyDescent="0.25">
      <c r="A85" s="26">
        <v>2.6</v>
      </c>
      <c r="B85" s="17">
        <v>0.89</v>
      </c>
      <c r="C85" s="17">
        <v>0.82589599999999996</v>
      </c>
      <c r="D85" s="17">
        <v>0.75949999999999995</v>
      </c>
      <c r="E85" s="17">
        <v>0.70481700000000003</v>
      </c>
      <c r="F85" s="27">
        <f t="shared" si="1"/>
        <v>3</v>
      </c>
    </row>
    <row r="86" spans="1:6" x14ac:dyDescent="0.25">
      <c r="A86" s="26">
        <v>2.6333299999999999</v>
      </c>
      <c r="B86" s="17">
        <v>0.89</v>
      </c>
      <c r="C86" s="17">
        <v>0.82382999999999995</v>
      </c>
      <c r="D86" s="17">
        <v>0.75722599999999995</v>
      </c>
      <c r="E86" s="17">
        <v>0.70264199999999999</v>
      </c>
      <c r="F86" s="27">
        <f t="shared" si="1"/>
        <v>3</v>
      </c>
    </row>
    <row r="87" spans="1:6" x14ac:dyDescent="0.25">
      <c r="A87" s="26">
        <v>2.6666699999999999</v>
      </c>
      <c r="B87" s="17">
        <v>0.89</v>
      </c>
      <c r="C87" s="17">
        <v>0.82204500000000003</v>
      </c>
      <c r="D87" s="17">
        <v>0.75482499999999997</v>
      </c>
      <c r="E87" s="17">
        <v>0.69978300000000004</v>
      </c>
      <c r="F87" s="27">
        <f t="shared" si="1"/>
        <v>3</v>
      </c>
    </row>
    <row r="88" spans="1:6" x14ac:dyDescent="0.25">
      <c r="A88" s="26">
        <v>2.7</v>
      </c>
      <c r="B88" s="17">
        <v>0.89</v>
      </c>
      <c r="C88" s="17">
        <v>0.81998199999999999</v>
      </c>
      <c r="D88" s="17">
        <v>0.75256299999999998</v>
      </c>
      <c r="E88" s="17">
        <v>0.69676199999999999</v>
      </c>
      <c r="F88" s="27">
        <f t="shared" si="1"/>
        <v>3</v>
      </c>
    </row>
    <row r="89" spans="1:6" x14ac:dyDescent="0.25">
      <c r="A89" s="26">
        <v>2.73333</v>
      </c>
      <c r="B89" s="17">
        <v>0.89</v>
      </c>
      <c r="C89" s="17">
        <v>0.81809600000000005</v>
      </c>
      <c r="D89" s="17">
        <v>0.75007400000000002</v>
      </c>
      <c r="E89" s="17">
        <v>0.69341200000000003</v>
      </c>
      <c r="F89" s="27">
        <f t="shared" si="1"/>
        <v>3</v>
      </c>
    </row>
    <row r="90" spans="1:6" x14ac:dyDescent="0.25">
      <c r="A90" s="26">
        <v>2.76667</v>
      </c>
      <c r="B90" s="17">
        <v>0.89</v>
      </c>
      <c r="C90" s="17">
        <v>0.81608099999999995</v>
      </c>
      <c r="D90" s="17">
        <v>0.74784600000000001</v>
      </c>
      <c r="E90" s="17">
        <v>0.69047400000000003</v>
      </c>
      <c r="F90" s="27">
        <f t="shared" si="1"/>
        <v>3</v>
      </c>
    </row>
    <row r="91" spans="1:6" x14ac:dyDescent="0.25">
      <c r="A91" s="26">
        <v>2.8</v>
      </c>
      <c r="B91" s="17">
        <v>0.89</v>
      </c>
      <c r="C91" s="17">
        <v>0.81382399999999999</v>
      </c>
      <c r="D91" s="17">
        <v>0.74496399999999996</v>
      </c>
      <c r="E91" s="17">
        <v>0.68764999999999998</v>
      </c>
      <c r="F91" s="27">
        <f t="shared" si="1"/>
        <v>3</v>
      </c>
    </row>
    <row r="92" spans="1:6" x14ac:dyDescent="0.25">
      <c r="A92" s="26">
        <v>2.8333300000000001</v>
      </c>
      <c r="B92" s="17">
        <v>0.88</v>
      </c>
      <c r="C92" s="17">
        <v>0.81223900000000004</v>
      </c>
      <c r="D92" s="17">
        <v>0.74262099999999998</v>
      </c>
      <c r="E92" s="17">
        <v>0.68540100000000004</v>
      </c>
      <c r="F92" s="27">
        <f t="shared" si="1"/>
        <v>3</v>
      </c>
    </row>
    <row r="93" spans="1:6" x14ac:dyDescent="0.25">
      <c r="A93" s="26">
        <v>2.8666700000000001</v>
      </c>
      <c r="B93" s="17">
        <v>0.88</v>
      </c>
      <c r="C93" s="17">
        <v>0.81035999999999997</v>
      </c>
      <c r="D93" s="17">
        <v>0.74052300000000004</v>
      </c>
      <c r="E93" s="17">
        <v>0.68267699999999998</v>
      </c>
      <c r="F93" s="27">
        <f t="shared" si="1"/>
        <v>3</v>
      </c>
    </row>
    <row r="94" spans="1:6" x14ac:dyDescent="0.25">
      <c r="A94" s="26">
        <v>2.9</v>
      </c>
      <c r="B94" s="17">
        <v>0.88</v>
      </c>
      <c r="C94" s="17">
        <v>0.80860399999999999</v>
      </c>
      <c r="D94" s="17">
        <v>0.73824999999999996</v>
      </c>
      <c r="E94" s="17">
        <v>0.67938699999999996</v>
      </c>
      <c r="F94" s="27">
        <f t="shared" si="1"/>
        <v>3</v>
      </c>
    </row>
    <row r="95" spans="1:6" x14ac:dyDescent="0.25">
      <c r="A95" s="26">
        <v>2.9333300000000002</v>
      </c>
      <c r="B95" s="17">
        <v>0.88</v>
      </c>
      <c r="C95" s="17">
        <v>0.80703199999999997</v>
      </c>
      <c r="D95" s="17">
        <v>0.73617100000000002</v>
      </c>
      <c r="E95" s="17">
        <v>0.67538699999999996</v>
      </c>
      <c r="F95" s="27">
        <f t="shared" si="1"/>
        <v>3</v>
      </c>
    </row>
    <row r="96" spans="1:6" x14ac:dyDescent="0.25">
      <c r="A96" s="26">
        <v>2.9666700000000001</v>
      </c>
      <c r="B96" s="17">
        <v>0.88</v>
      </c>
      <c r="C96" s="17">
        <v>0.80495000000000005</v>
      </c>
      <c r="D96" s="17">
        <v>0.73341299999999998</v>
      </c>
      <c r="E96" s="17">
        <v>0.67102899999999999</v>
      </c>
      <c r="F96" s="27">
        <f t="shared" si="1"/>
        <v>3</v>
      </c>
    </row>
    <row r="97" spans="1:6" x14ac:dyDescent="0.25">
      <c r="A97" s="26">
        <v>3</v>
      </c>
      <c r="B97" s="17">
        <v>0.88</v>
      </c>
      <c r="C97" s="17">
        <v>0.80088700000000002</v>
      </c>
      <c r="D97" s="17">
        <v>0.72970199999999996</v>
      </c>
      <c r="E97" s="17">
        <v>0.66615199999999997</v>
      </c>
      <c r="F97" s="27">
        <f t="shared" si="1"/>
        <v>3</v>
      </c>
    </row>
    <row r="98" spans="1:6" x14ac:dyDescent="0.25">
      <c r="A98" s="26">
        <v>3.0333299999999999</v>
      </c>
      <c r="B98" s="17">
        <v>0.88</v>
      </c>
      <c r="C98" s="17">
        <v>0.79761899999999997</v>
      </c>
      <c r="D98" s="17">
        <v>0.724881</v>
      </c>
      <c r="E98" s="17">
        <v>0.662416</v>
      </c>
      <c r="F98" s="27">
        <f t="shared" si="1"/>
        <v>3</v>
      </c>
    </row>
    <row r="99" spans="1:6" x14ac:dyDescent="0.25">
      <c r="A99" s="26">
        <v>3.0666699999999998</v>
      </c>
      <c r="B99" s="17">
        <v>0.87</v>
      </c>
      <c r="C99" s="17">
        <v>0.79354599999999997</v>
      </c>
      <c r="D99" s="17">
        <v>0.719248</v>
      </c>
      <c r="E99" s="17">
        <v>0.65493400000000002</v>
      </c>
      <c r="F99" s="27">
        <f t="shared" si="1"/>
        <v>3</v>
      </c>
    </row>
    <row r="100" spans="1:6" x14ac:dyDescent="0.25">
      <c r="A100" s="26">
        <v>3.1</v>
      </c>
      <c r="B100" s="17">
        <v>0.87</v>
      </c>
      <c r="C100" s="17">
        <v>0.79120299999999999</v>
      </c>
      <c r="D100" s="17">
        <v>0.71626900000000004</v>
      </c>
      <c r="E100" s="17">
        <v>0.65078899999999995</v>
      </c>
      <c r="F100" s="27">
        <f t="shared" si="1"/>
        <v>3</v>
      </c>
    </row>
    <row r="101" spans="1:6" x14ac:dyDescent="0.25">
      <c r="A101" s="26">
        <v>3.1333299999999999</v>
      </c>
      <c r="B101" s="17">
        <v>0.87</v>
      </c>
      <c r="C101" s="17">
        <v>0.78870700000000005</v>
      </c>
      <c r="D101" s="17">
        <v>0.71331599999999995</v>
      </c>
      <c r="E101" s="17">
        <v>0.64609499999999997</v>
      </c>
      <c r="F101" s="27">
        <f t="shared" si="1"/>
        <v>3</v>
      </c>
    </row>
    <row r="102" spans="1:6" x14ac:dyDescent="0.25">
      <c r="A102" s="26">
        <v>3.1666699999999999</v>
      </c>
      <c r="B102" s="17">
        <v>0.87</v>
      </c>
      <c r="C102" s="17">
        <v>0.786937</v>
      </c>
      <c r="D102" s="17">
        <v>0.71069099999999996</v>
      </c>
      <c r="E102" s="17">
        <v>0.64180700000000002</v>
      </c>
      <c r="F102" s="27">
        <f t="shared" si="1"/>
        <v>3</v>
      </c>
    </row>
    <row r="103" spans="1:6" x14ac:dyDescent="0.25">
      <c r="A103" s="26">
        <v>3.2</v>
      </c>
      <c r="B103" s="17">
        <v>0.87</v>
      </c>
      <c r="C103" s="17">
        <v>0.78525400000000001</v>
      </c>
      <c r="D103" s="17">
        <v>0.70810499999999998</v>
      </c>
      <c r="E103" s="17">
        <v>0.63761800000000002</v>
      </c>
      <c r="F103" s="27">
        <f t="shared" si="1"/>
        <v>3</v>
      </c>
    </row>
    <row r="104" spans="1:6" x14ac:dyDescent="0.25">
      <c r="A104" s="26">
        <v>3.23333</v>
      </c>
      <c r="B104" s="17">
        <v>0.87</v>
      </c>
      <c r="C104" s="17">
        <v>0.78303199999999995</v>
      </c>
      <c r="D104" s="17">
        <v>0.70564800000000005</v>
      </c>
      <c r="E104" s="17">
        <v>0.63417199999999996</v>
      </c>
      <c r="F104" s="27">
        <f t="shared" si="1"/>
        <v>3</v>
      </c>
    </row>
    <row r="105" spans="1:6" x14ac:dyDescent="0.25">
      <c r="A105" s="26">
        <v>3.26667</v>
      </c>
      <c r="B105" s="17">
        <v>0.87</v>
      </c>
      <c r="C105" s="17">
        <v>0.78057299999999996</v>
      </c>
      <c r="D105" s="17">
        <v>0.70258699999999996</v>
      </c>
      <c r="E105" s="17">
        <v>0.63068000000000002</v>
      </c>
      <c r="F105" s="27">
        <f t="shared" si="1"/>
        <v>3</v>
      </c>
    </row>
    <row r="106" spans="1:6" x14ac:dyDescent="0.25">
      <c r="A106" s="26">
        <v>3.3</v>
      </c>
      <c r="B106" s="17">
        <v>0.86</v>
      </c>
      <c r="C106" s="17">
        <v>0.77823600000000004</v>
      </c>
      <c r="D106" s="17">
        <v>0.70027799999999996</v>
      </c>
      <c r="E106" s="17">
        <v>0.628355</v>
      </c>
      <c r="F106" s="27">
        <f t="shared" si="1"/>
        <v>3</v>
      </c>
    </row>
    <row r="107" spans="1:6" x14ac:dyDescent="0.25">
      <c r="A107" s="26">
        <v>3.3333300000000001</v>
      </c>
      <c r="B107" s="17">
        <v>0.86</v>
      </c>
      <c r="C107" s="17">
        <v>0.77634700000000001</v>
      </c>
      <c r="D107" s="17">
        <v>0.69785299999999995</v>
      </c>
      <c r="E107" s="17">
        <v>0.62533700000000003</v>
      </c>
      <c r="F107" s="27">
        <f t="shared" si="1"/>
        <v>3</v>
      </c>
    </row>
    <row r="108" spans="1:6" x14ac:dyDescent="0.25">
      <c r="A108" s="26">
        <v>3.3666700000000001</v>
      </c>
      <c r="B108" s="17">
        <v>0.86</v>
      </c>
      <c r="C108" s="17">
        <v>0.77410900000000005</v>
      </c>
      <c r="D108" s="17">
        <v>0.69518100000000005</v>
      </c>
      <c r="E108" s="17">
        <v>0.62148800000000004</v>
      </c>
      <c r="F108" s="27">
        <f t="shared" si="1"/>
        <v>3</v>
      </c>
    </row>
    <row r="109" spans="1:6" x14ac:dyDescent="0.25">
      <c r="A109" s="26">
        <v>3.4</v>
      </c>
      <c r="B109" s="17">
        <v>0.86</v>
      </c>
      <c r="C109" s="17">
        <v>0.77241199999999999</v>
      </c>
      <c r="D109" s="17">
        <v>0.69288099999999997</v>
      </c>
      <c r="E109" s="17">
        <v>0.61803699999999995</v>
      </c>
      <c r="F109" s="27">
        <f t="shared" si="1"/>
        <v>3</v>
      </c>
    </row>
    <row r="110" spans="1:6" x14ac:dyDescent="0.25">
      <c r="A110" s="26">
        <v>3.4333300000000002</v>
      </c>
      <c r="B110" s="17">
        <v>0.86</v>
      </c>
      <c r="C110" s="17">
        <v>0.77055399999999996</v>
      </c>
      <c r="D110" s="17">
        <v>0.69072900000000004</v>
      </c>
      <c r="E110" s="17">
        <v>0.61462799999999995</v>
      </c>
      <c r="F110" s="27">
        <f t="shared" si="1"/>
        <v>3</v>
      </c>
    </row>
    <row r="111" spans="1:6" x14ac:dyDescent="0.25">
      <c r="A111" s="26">
        <v>3.4666700000000001</v>
      </c>
      <c r="B111" s="17">
        <v>0.86</v>
      </c>
      <c r="C111" s="17">
        <v>0.76856999999999998</v>
      </c>
      <c r="D111" s="17">
        <v>0.68810300000000002</v>
      </c>
      <c r="E111" s="17">
        <v>0.61094199999999999</v>
      </c>
      <c r="F111" s="27">
        <f t="shared" si="1"/>
        <v>3</v>
      </c>
    </row>
    <row r="112" spans="1:6" x14ac:dyDescent="0.25">
      <c r="A112" s="26">
        <v>3.5</v>
      </c>
      <c r="B112" s="17">
        <v>0.86</v>
      </c>
      <c r="C112" s="17">
        <v>0.76620500000000002</v>
      </c>
      <c r="D112" s="17">
        <v>0.685307</v>
      </c>
      <c r="E112" s="17">
        <v>0.60763400000000001</v>
      </c>
      <c r="F112" s="27">
        <f t="shared" si="1"/>
        <v>4</v>
      </c>
    </row>
    <row r="113" spans="1:6" x14ac:dyDescent="0.25">
      <c r="A113" s="26">
        <v>3.5333299999999999</v>
      </c>
      <c r="B113" s="17">
        <v>0.85</v>
      </c>
      <c r="C113" s="17">
        <v>0.76423399999999997</v>
      </c>
      <c r="D113" s="17">
        <v>0.68273700000000004</v>
      </c>
      <c r="E113" s="17">
        <v>0.60408700000000004</v>
      </c>
      <c r="F113" s="27">
        <f t="shared" si="1"/>
        <v>4</v>
      </c>
    </row>
    <row r="114" spans="1:6" x14ac:dyDescent="0.25">
      <c r="A114" s="26">
        <v>3.5666699999999998</v>
      </c>
      <c r="B114" s="17">
        <v>0.85</v>
      </c>
      <c r="C114" s="17">
        <v>0.76268100000000005</v>
      </c>
      <c r="D114" s="17">
        <v>0.68054999999999999</v>
      </c>
      <c r="E114" s="17">
        <v>0.60142700000000004</v>
      </c>
      <c r="F114" s="27">
        <f t="shared" si="1"/>
        <v>4</v>
      </c>
    </row>
    <row r="115" spans="1:6" x14ac:dyDescent="0.25">
      <c r="A115" s="26">
        <v>3.6</v>
      </c>
      <c r="B115" s="17">
        <v>0.85</v>
      </c>
      <c r="C115" s="17">
        <v>0.76075599999999999</v>
      </c>
      <c r="D115" s="17">
        <v>0.67815899999999996</v>
      </c>
      <c r="E115" s="17">
        <v>0.59898200000000001</v>
      </c>
      <c r="F115" s="27">
        <f t="shared" si="1"/>
        <v>4</v>
      </c>
    </row>
    <row r="116" spans="1:6" x14ac:dyDescent="0.25">
      <c r="A116" s="26">
        <v>3.6333299999999999</v>
      </c>
      <c r="B116" s="17">
        <v>0.85</v>
      </c>
      <c r="C116" s="17">
        <v>0.75901099999999999</v>
      </c>
      <c r="D116" s="17">
        <v>0.67608100000000004</v>
      </c>
      <c r="E116" s="17">
        <v>0.59622399999999998</v>
      </c>
      <c r="F116" s="27">
        <f t="shared" si="1"/>
        <v>4</v>
      </c>
    </row>
    <row r="117" spans="1:6" x14ac:dyDescent="0.25">
      <c r="A117" s="26">
        <v>3.6666699999999999</v>
      </c>
      <c r="B117" s="17">
        <v>0.85</v>
      </c>
      <c r="C117" s="17">
        <v>0.75714099999999995</v>
      </c>
      <c r="D117" s="17">
        <v>0.67394399999999999</v>
      </c>
      <c r="E117" s="17">
        <v>0.59354200000000001</v>
      </c>
      <c r="F117" s="27">
        <f t="shared" si="1"/>
        <v>4</v>
      </c>
    </row>
    <row r="118" spans="1:6" x14ac:dyDescent="0.25">
      <c r="A118" s="26">
        <v>3.7</v>
      </c>
      <c r="B118" s="17">
        <v>0.85</v>
      </c>
      <c r="C118" s="17">
        <v>0.75506899999999999</v>
      </c>
      <c r="D118" s="17">
        <v>0.67139199999999999</v>
      </c>
      <c r="E118" s="17">
        <v>0.59112500000000001</v>
      </c>
      <c r="F118" s="27">
        <f t="shared" si="1"/>
        <v>4</v>
      </c>
    </row>
    <row r="119" spans="1:6" x14ac:dyDescent="0.25">
      <c r="A119" s="26">
        <v>3.73333</v>
      </c>
      <c r="B119" s="17">
        <v>0.85</v>
      </c>
      <c r="C119" s="17">
        <v>0.75302500000000006</v>
      </c>
      <c r="D119" s="17">
        <v>0.668624</v>
      </c>
      <c r="E119" s="17">
        <v>0.58834500000000001</v>
      </c>
      <c r="F119" s="27">
        <f t="shared" si="1"/>
        <v>4</v>
      </c>
    </row>
    <row r="120" spans="1:6" x14ac:dyDescent="0.25">
      <c r="A120" s="26">
        <v>3.76667</v>
      </c>
      <c r="B120" s="17">
        <v>0.85</v>
      </c>
      <c r="C120" s="17">
        <v>0.75129599999999996</v>
      </c>
      <c r="D120" s="17">
        <v>0.666605</v>
      </c>
      <c r="E120" s="17">
        <v>0.58638999999999997</v>
      </c>
      <c r="F120" s="27">
        <f t="shared" si="1"/>
        <v>4</v>
      </c>
    </row>
    <row r="121" spans="1:6" x14ac:dyDescent="0.25">
      <c r="A121" s="26">
        <v>3.8</v>
      </c>
      <c r="B121" s="17">
        <v>0.84</v>
      </c>
      <c r="C121" s="17">
        <v>0.74961</v>
      </c>
      <c r="D121" s="17">
        <v>0.66476000000000002</v>
      </c>
      <c r="E121" s="17">
        <v>0.58441900000000002</v>
      </c>
      <c r="F121" s="27">
        <f t="shared" si="1"/>
        <v>4</v>
      </c>
    </row>
    <row r="122" spans="1:6" x14ac:dyDescent="0.25">
      <c r="A122" s="26">
        <v>3.8333300000000001</v>
      </c>
      <c r="B122" s="17">
        <v>0.84</v>
      </c>
      <c r="C122" s="17">
        <v>0.74777400000000005</v>
      </c>
      <c r="D122" s="17">
        <v>0.66255600000000003</v>
      </c>
      <c r="E122" s="17">
        <v>0.58255599999999996</v>
      </c>
      <c r="F122" s="27">
        <f t="shared" si="1"/>
        <v>4</v>
      </c>
    </row>
    <row r="123" spans="1:6" x14ac:dyDescent="0.25">
      <c r="A123" s="26">
        <v>3.8666700000000001</v>
      </c>
      <c r="B123" s="17">
        <v>0.84</v>
      </c>
      <c r="C123" s="17">
        <v>0.74614999999999998</v>
      </c>
      <c r="D123" s="17">
        <v>0.66074299999999997</v>
      </c>
      <c r="E123" s="17">
        <v>0.58011999999999997</v>
      </c>
      <c r="F123" s="27">
        <f t="shared" si="1"/>
        <v>4</v>
      </c>
    </row>
    <row r="124" spans="1:6" x14ac:dyDescent="0.25">
      <c r="A124" s="26">
        <v>3.9</v>
      </c>
      <c r="B124" s="17">
        <v>0.84</v>
      </c>
      <c r="C124" s="17">
        <v>0.74442699999999995</v>
      </c>
      <c r="D124" s="17">
        <v>0.65883000000000003</v>
      </c>
      <c r="E124" s="17">
        <v>0.57779199999999997</v>
      </c>
      <c r="F124" s="27">
        <f t="shared" si="1"/>
        <v>4</v>
      </c>
    </row>
    <row r="125" spans="1:6" x14ac:dyDescent="0.25">
      <c r="A125" s="26">
        <v>3.9333300000000002</v>
      </c>
      <c r="B125" s="17">
        <v>0.84</v>
      </c>
      <c r="C125" s="17">
        <v>0.74248700000000001</v>
      </c>
      <c r="D125" s="17">
        <v>0.65661999999999998</v>
      </c>
      <c r="E125" s="17">
        <v>0.57499900000000004</v>
      </c>
      <c r="F125" s="27">
        <f t="shared" si="1"/>
        <v>4</v>
      </c>
    </row>
    <row r="126" spans="1:6" x14ac:dyDescent="0.25">
      <c r="A126" s="26">
        <v>3.9666700000000001</v>
      </c>
      <c r="B126" s="17">
        <v>0.84</v>
      </c>
      <c r="C126" s="17">
        <v>0.74028099999999997</v>
      </c>
      <c r="D126" s="17">
        <v>0.65411399999999997</v>
      </c>
      <c r="E126" s="17">
        <v>0.57215899999999997</v>
      </c>
      <c r="F126" s="27">
        <f t="shared" si="1"/>
        <v>4</v>
      </c>
    </row>
    <row r="127" spans="1:6" x14ac:dyDescent="0.25">
      <c r="A127" s="26">
        <v>4</v>
      </c>
      <c r="B127" s="17">
        <v>0.84</v>
      </c>
      <c r="C127" s="17">
        <v>0.737483</v>
      </c>
      <c r="D127" s="17">
        <v>0.65076599999999996</v>
      </c>
      <c r="E127" s="17">
        <v>0.56875500000000001</v>
      </c>
      <c r="F127" s="27">
        <f t="shared" si="1"/>
        <v>4</v>
      </c>
    </row>
    <row r="128" spans="1:6" x14ac:dyDescent="0.25">
      <c r="A128" s="26">
        <v>4.0333300000000003</v>
      </c>
      <c r="B128" s="17">
        <v>0.83</v>
      </c>
      <c r="C128" s="17">
        <v>0.733788</v>
      </c>
      <c r="D128" s="17">
        <v>0.64785099999999995</v>
      </c>
      <c r="E128" s="17">
        <v>0.56561700000000004</v>
      </c>
      <c r="F128" s="27">
        <f t="shared" si="1"/>
        <v>4</v>
      </c>
    </row>
    <row r="129" spans="1:6" x14ac:dyDescent="0.25">
      <c r="A129" s="26">
        <v>4.0666700000000002</v>
      </c>
      <c r="B129" s="17">
        <v>0.83</v>
      </c>
      <c r="C129" s="17">
        <v>0.73045899999999997</v>
      </c>
      <c r="D129" s="17">
        <v>0.64357299999999995</v>
      </c>
      <c r="E129" s="17">
        <v>0.56106</v>
      </c>
      <c r="F129" s="27">
        <f t="shared" si="1"/>
        <v>4</v>
      </c>
    </row>
    <row r="130" spans="1:6" x14ac:dyDescent="0.25">
      <c r="A130" s="26">
        <v>4.0999999999999996</v>
      </c>
      <c r="B130" s="17">
        <v>0.83</v>
      </c>
      <c r="C130" s="17">
        <v>0.72797699999999999</v>
      </c>
      <c r="D130" s="17">
        <v>0.63975700000000002</v>
      </c>
      <c r="E130" s="17">
        <v>0.55641600000000002</v>
      </c>
      <c r="F130" s="27">
        <f t="shared" si="1"/>
        <v>4</v>
      </c>
    </row>
    <row r="131" spans="1:6" x14ac:dyDescent="0.25">
      <c r="A131" s="26">
        <v>4.1333299999999999</v>
      </c>
      <c r="B131" s="17">
        <v>0.83</v>
      </c>
      <c r="C131" s="17">
        <v>0.72617100000000001</v>
      </c>
      <c r="D131" s="17">
        <v>0.63746599999999998</v>
      </c>
      <c r="E131" s="17">
        <v>0.55395399999999995</v>
      </c>
      <c r="F131" s="27">
        <f t="shared" si="1"/>
        <v>4</v>
      </c>
    </row>
    <row r="132" spans="1:6" x14ac:dyDescent="0.25">
      <c r="A132" s="26">
        <v>4.1666699999999999</v>
      </c>
      <c r="B132" s="17">
        <v>0.83</v>
      </c>
      <c r="C132" s="17">
        <v>0.72409299999999999</v>
      </c>
      <c r="D132" s="17">
        <v>0.635185</v>
      </c>
      <c r="E132" s="17">
        <v>0.55157999999999996</v>
      </c>
      <c r="F132" s="27">
        <f t="shared" si="1"/>
        <v>4</v>
      </c>
    </row>
    <row r="133" spans="1:6" x14ac:dyDescent="0.25">
      <c r="A133" s="26">
        <v>4.2</v>
      </c>
      <c r="B133" s="17">
        <v>0.83</v>
      </c>
      <c r="C133" s="17">
        <v>0.72175299999999998</v>
      </c>
      <c r="D133" s="17">
        <v>0.63244599999999995</v>
      </c>
      <c r="E133" s="17">
        <v>0.54859800000000003</v>
      </c>
      <c r="F133" s="27">
        <f t="shared" si="1"/>
        <v>4</v>
      </c>
    </row>
    <row r="134" spans="1:6" x14ac:dyDescent="0.25">
      <c r="A134" s="26">
        <v>4.2333299999999996</v>
      </c>
      <c r="B134" s="17">
        <v>0.82</v>
      </c>
      <c r="C134" s="17">
        <v>0.71990399999999999</v>
      </c>
      <c r="D134" s="17">
        <v>0.63041999999999998</v>
      </c>
      <c r="E134" s="17">
        <v>0.54643600000000003</v>
      </c>
      <c r="F134" s="27">
        <f t="shared" si="1"/>
        <v>4</v>
      </c>
    </row>
    <row r="135" spans="1:6" x14ac:dyDescent="0.25">
      <c r="A135" s="26">
        <v>4.2666700000000004</v>
      </c>
      <c r="B135" s="17">
        <v>0.82</v>
      </c>
      <c r="C135" s="17">
        <v>0.71784999999999999</v>
      </c>
      <c r="D135" s="17">
        <v>0.62766200000000005</v>
      </c>
      <c r="E135" s="17">
        <v>0.544516</v>
      </c>
      <c r="F135" s="27">
        <f t="shared" si="1"/>
        <v>4</v>
      </c>
    </row>
    <row r="136" spans="1:6" x14ac:dyDescent="0.25">
      <c r="A136" s="26">
        <v>4.3</v>
      </c>
      <c r="B136" s="17">
        <v>0.82</v>
      </c>
      <c r="C136" s="17">
        <v>0.71612100000000001</v>
      </c>
      <c r="D136" s="17">
        <v>0.62519499999999995</v>
      </c>
      <c r="E136" s="17">
        <v>0.54219200000000001</v>
      </c>
      <c r="F136" s="27">
        <f t="shared" si="1"/>
        <v>4</v>
      </c>
    </row>
    <row r="137" spans="1:6" x14ac:dyDescent="0.25">
      <c r="A137" s="26">
        <v>4.3333300000000001</v>
      </c>
      <c r="B137" s="17">
        <v>0.82</v>
      </c>
      <c r="C137" s="17">
        <v>0.71473200000000003</v>
      </c>
      <c r="D137" s="17">
        <v>0.62309099999999995</v>
      </c>
      <c r="E137" s="17">
        <v>0.54012400000000005</v>
      </c>
      <c r="F137" s="27">
        <f t="shared" ref="F137:F200" si="2">ROUND(A137,0)</f>
        <v>4</v>
      </c>
    </row>
    <row r="138" spans="1:6" x14ac:dyDescent="0.25">
      <c r="A138" s="26">
        <v>4.3666700000000001</v>
      </c>
      <c r="B138" s="17">
        <v>0.82</v>
      </c>
      <c r="C138" s="17">
        <v>0.71268399999999998</v>
      </c>
      <c r="D138" s="17">
        <v>0.62080999999999997</v>
      </c>
      <c r="E138" s="17">
        <v>0.53751899999999997</v>
      </c>
      <c r="F138" s="27">
        <f t="shared" si="2"/>
        <v>4</v>
      </c>
    </row>
    <row r="139" spans="1:6" x14ac:dyDescent="0.25">
      <c r="A139" s="26">
        <v>4.4000000000000004</v>
      </c>
      <c r="B139" s="17">
        <v>0.82</v>
      </c>
      <c r="C139" s="17">
        <v>0.71059799999999995</v>
      </c>
      <c r="D139" s="17">
        <v>0.618672</v>
      </c>
      <c r="E139" s="17">
        <v>0.53434400000000004</v>
      </c>
      <c r="F139" s="27">
        <f t="shared" si="2"/>
        <v>4</v>
      </c>
    </row>
    <row r="140" spans="1:6" x14ac:dyDescent="0.25">
      <c r="A140" s="26">
        <v>4.4333299999999998</v>
      </c>
      <c r="B140" s="17">
        <v>0.82</v>
      </c>
      <c r="C140" s="17">
        <v>0.70840599999999998</v>
      </c>
      <c r="D140" s="17">
        <v>0.61603399999999997</v>
      </c>
      <c r="E140" s="17">
        <v>0.53168099999999996</v>
      </c>
      <c r="F140" s="27">
        <f t="shared" si="2"/>
        <v>4</v>
      </c>
    </row>
    <row r="141" spans="1:6" x14ac:dyDescent="0.25">
      <c r="A141" s="26">
        <v>4.4666699999999997</v>
      </c>
      <c r="B141" s="17">
        <v>0.81</v>
      </c>
      <c r="C141" s="17">
        <v>0.70647300000000002</v>
      </c>
      <c r="D141" s="17">
        <v>0.61349900000000002</v>
      </c>
      <c r="E141" s="17">
        <v>0.52956000000000003</v>
      </c>
      <c r="F141" s="27">
        <f t="shared" si="2"/>
        <v>4</v>
      </c>
    </row>
    <row r="142" spans="1:6" x14ac:dyDescent="0.25">
      <c r="A142" s="26">
        <v>4.5</v>
      </c>
      <c r="B142" s="17">
        <v>0.81</v>
      </c>
      <c r="C142" s="17">
        <v>0.70459099999999997</v>
      </c>
      <c r="D142" s="17">
        <v>0.61110699999999996</v>
      </c>
      <c r="E142" s="17">
        <v>0.52746000000000004</v>
      </c>
      <c r="F142" s="27">
        <f t="shared" si="2"/>
        <v>5</v>
      </c>
    </row>
    <row r="143" spans="1:6" x14ac:dyDescent="0.25">
      <c r="A143" s="26">
        <v>4.5333300000000003</v>
      </c>
      <c r="B143" s="17">
        <v>0.81</v>
      </c>
      <c r="C143" s="17">
        <v>0.702677</v>
      </c>
      <c r="D143" s="17">
        <v>0.60865899999999995</v>
      </c>
      <c r="E143" s="17">
        <v>0.52469200000000005</v>
      </c>
      <c r="F143" s="27">
        <f t="shared" si="2"/>
        <v>5</v>
      </c>
    </row>
    <row r="144" spans="1:6" x14ac:dyDescent="0.25">
      <c r="A144" s="26">
        <v>4.5666700000000002</v>
      </c>
      <c r="B144" s="17">
        <v>0.81</v>
      </c>
      <c r="C144" s="17">
        <v>0.70122600000000002</v>
      </c>
      <c r="D144" s="17">
        <v>0.60631400000000002</v>
      </c>
      <c r="E144" s="17">
        <v>0.52241499999999996</v>
      </c>
      <c r="F144" s="27">
        <f t="shared" si="2"/>
        <v>5</v>
      </c>
    </row>
    <row r="145" spans="1:6" x14ac:dyDescent="0.25">
      <c r="A145" s="26">
        <v>4.5999999999999996</v>
      </c>
      <c r="B145" s="17">
        <v>0.81</v>
      </c>
      <c r="C145" s="17">
        <v>0.69961099999999998</v>
      </c>
      <c r="D145" s="17">
        <v>0.60445199999999999</v>
      </c>
      <c r="E145" s="17">
        <v>0.52012499999999995</v>
      </c>
      <c r="F145" s="27">
        <f t="shared" si="2"/>
        <v>5</v>
      </c>
    </row>
    <row r="146" spans="1:6" x14ac:dyDescent="0.25">
      <c r="A146" s="26">
        <v>4.6333299999999999</v>
      </c>
      <c r="B146" s="17">
        <v>0.81</v>
      </c>
      <c r="C146" s="17">
        <v>0.69775299999999996</v>
      </c>
      <c r="D146" s="17">
        <v>0.60228400000000004</v>
      </c>
      <c r="E146" s="17">
        <v>0.51760399999999995</v>
      </c>
      <c r="F146" s="27">
        <f t="shared" si="2"/>
        <v>5</v>
      </c>
    </row>
    <row r="147" spans="1:6" x14ac:dyDescent="0.25">
      <c r="A147" s="26">
        <v>4.6666699999999999</v>
      </c>
      <c r="B147" s="17">
        <v>0.81</v>
      </c>
      <c r="C147" s="17">
        <v>0.69575699999999996</v>
      </c>
      <c r="D147" s="17">
        <v>0.59994199999999998</v>
      </c>
      <c r="E147" s="17">
        <v>0.51547200000000004</v>
      </c>
      <c r="F147" s="27">
        <f t="shared" si="2"/>
        <v>5</v>
      </c>
    </row>
    <row r="148" spans="1:6" x14ac:dyDescent="0.25">
      <c r="A148" s="26">
        <v>4.7</v>
      </c>
      <c r="B148" s="17">
        <v>0.8</v>
      </c>
      <c r="C148" s="17">
        <v>0.69406599999999996</v>
      </c>
      <c r="D148" s="17">
        <v>0.59796400000000005</v>
      </c>
      <c r="E148" s="17">
        <v>0.51415699999999998</v>
      </c>
      <c r="F148" s="27">
        <f t="shared" si="2"/>
        <v>5</v>
      </c>
    </row>
    <row r="149" spans="1:6" x14ac:dyDescent="0.25">
      <c r="A149" s="26">
        <v>4.7333299999999996</v>
      </c>
      <c r="B149" s="17">
        <v>0.8</v>
      </c>
      <c r="C149" s="17">
        <v>0.69234399999999996</v>
      </c>
      <c r="D149" s="17">
        <v>0.59584400000000004</v>
      </c>
      <c r="E149" s="17">
        <v>0.51236199999999998</v>
      </c>
      <c r="F149" s="27">
        <f t="shared" si="2"/>
        <v>5</v>
      </c>
    </row>
    <row r="150" spans="1:6" x14ac:dyDescent="0.25">
      <c r="A150" s="26">
        <v>4.7666700000000004</v>
      </c>
      <c r="B150" s="17">
        <v>0.8</v>
      </c>
      <c r="C150" s="17">
        <v>0.69070500000000001</v>
      </c>
      <c r="D150" s="17">
        <v>0.59366200000000002</v>
      </c>
      <c r="E150" s="17">
        <v>0.51032</v>
      </c>
      <c r="F150" s="27">
        <f t="shared" si="2"/>
        <v>5</v>
      </c>
    </row>
    <row r="151" spans="1:6" x14ac:dyDescent="0.25">
      <c r="A151" s="26">
        <v>4.8</v>
      </c>
      <c r="B151" s="17">
        <v>0.8</v>
      </c>
      <c r="C151" s="17">
        <v>0.68923900000000005</v>
      </c>
      <c r="D151" s="17">
        <v>0.59168600000000005</v>
      </c>
      <c r="E151" s="17">
        <v>0.50853000000000004</v>
      </c>
      <c r="F151" s="27">
        <f t="shared" si="2"/>
        <v>5</v>
      </c>
    </row>
    <row r="152" spans="1:6" x14ac:dyDescent="0.25">
      <c r="A152" s="26">
        <v>4.8333300000000001</v>
      </c>
      <c r="B152" s="17">
        <v>0.8</v>
      </c>
      <c r="C152" s="17">
        <v>0.68765200000000004</v>
      </c>
      <c r="D152" s="17">
        <v>0.58984899999999996</v>
      </c>
      <c r="E152" s="17">
        <v>0.50665899999999997</v>
      </c>
      <c r="F152" s="27">
        <f t="shared" si="2"/>
        <v>5</v>
      </c>
    </row>
    <row r="153" spans="1:6" x14ac:dyDescent="0.25">
      <c r="A153" s="26">
        <v>4.8666700000000001</v>
      </c>
      <c r="B153" s="17">
        <v>0.8</v>
      </c>
      <c r="C153" s="17">
        <v>0.68591899999999995</v>
      </c>
      <c r="D153" s="17">
        <v>0.587812</v>
      </c>
      <c r="E153" s="17">
        <v>0.50427900000000003</v>
      </c>
      <c r="F153" s="27">
        <f t="shared" si="2"/>
        <v>5</v>
      </c>
    </row>
    <row r="154" spans="1:6" x14ac:dyDescent="0.25">
      <c r="A154" s="26">
        <v>4.9000000000000004</v>
      </c>
      <c r="B154" s="17">
        <v>0.8</v>
      </c>
      <c r="C154" s="17">
        <v>0.68370200000000003</v>
      </c>
      <c r="D154" s="17">
        <v>0.58545999999999998</v>
      </c>
      <c r="E154" s="17">
        <v>0.50188600000000005</v>
      </c>
      <c r="F154" s="27">
        <f t="shared" si="2"/>
        <v>5</v>
      </c>
    </row>
    <row r="155" spans="1:6" x14ac:dyDescent="0.25">
      <c r="A155" s="26">
        <v>4.9333299999999998</v>
      </c>
      <c r="B155" s="17">
        <v>0.8</v>
      </c>
      <c r="C155" s="17">
        <v>0.68193300000000001</v>
      </c>
      <c r="D155" s="17">
        <v>0.58352599999999999</v>
      </c>
      <c r="E155" s="17">
        <v>0.49995899999999999</v>
      </c>
      <c r="F155" s="27">
        <f t="shared" si="2"/>
        <v>5</v>
      </c>
    </row>
    <row r="156" spans="1:6" x14ac:dyDescent="0.25">
      <c r="A156" s="26">
        <v>4.9666699999999997</v>
      </c>
      <c r="B156" s="17">
        <v>0.8</v>
      </c>
      <c r="C156" s="17">
        <v>0.68021500000000001</v>
      </c>
      <c r="D156" s="17">
        <v>0.58189299999999999</v>
      </c>
      <c r="E156" s="17">
        <v>0.498116</v>
      </c>
      <c r="F156" s="27">
        <f t="shared" si="2"/>
        <v>5</v>
      </c>
    </row>
    <row r="157" spans="1:6" x14ac:dyDescent="0.25">
      <c r="A157" s="26">
        <v>5</v>
      </c>
      <c r="B157" s="17">
        <v>0.79</v>
      </c>
      <c r="C157" s="17">
        <v>0.67862</v>
      </c>
      <c r="D157" s="17">
        <v>0.57983499999999999</v>
      </c>
      <c r="E157" s="17">
        <v>0.49576700000000001</v>
      </c>
      <c r="F157" s="27">
        <f t="shared" si="2"/>
        <v>5</v>
      </c>
    </row>
    <row r="158" spans="1:6" x14ac:dyDescent="0.25">
      <c r="A158" s="26">
        <v>5.0333300000000003</v>
      </c>
      <c r="B158" s="17">
        <v>0.79</v>
      </c>
      <c r="C158" s="17">
        <v>0.67465900000000001</v>
      </c>
      <c r="D158" s="17">
        <v>0.57574700000000001</v>
      </c>
      <c r="E158" s="17">
        <v>0.49052600000000002</v>
      </c>
      <c r="F158" s="27">
        <f t="shared" si="2"/>
        <v>5</v>
      </c>
    </row>
    <row r="159" spans="1:6" x14ac:dyDescent="0.25">
      <c r="A159" s="26">
        <v>5.0666700000000002</v>
      </c>
      <c r="B159" s="17">
        <v>0.79</v>
      </c>
      <c r="C159" s="17">
        <v>0.67266599999999999</v>
      </c>
      <c r="D159" s="17">
        <v>0.57364000000000004</v>
      </c>
      <c r="E159" s="17">
        <v>0.48833799999999999</v>
      </c>
      <c r="F159" s="27">
        <f t="shared" si="2"/>
        <v>5</v>
      </c>
    </row>
    <row r="160" spans="1:6" x14ac:dyDescent="0.25">
      <c r="A160" s="26">
        <v>5.0999999999999996</v>
      </c>
      <c r="B160" s="17">
        <v>0.79</v>
      </c>
      <c r="C160" s="17">
        <v>0.66921900000000001</v>
      </c>
      <c r="D160" s="17">
        <v>0.56779999999999997</v>
      </c>
      <c r="E160" s="17">
        <v>0.48308099999999998</v>
      </c>
      <c r="F160" s="27">
        <f t="shared" si="2"/>
        <v>5</v>
      </c>
    </row>
    <row r="161" spans="1:6" x14ac:dyDescent="0.25">
      <c r="A161" s="26">
        <v>5.1333299999999999</v>
      </c>
      <c r="B161" s="17">
        <v>0.79</v>
      </c>
      <c r="C161" s="17">
        <v>0.66724099999999997</v>
      </c>
      <c r="D161" s="17">
        <v>0.56549400000000005</v>
      </c>
      <c r="E161" s="17">
        <v>0.48056599999999999</v>
      </c>
      <c r="F161" s="27">
        <f t="shared" si="2"/>
        <v>5</v>
      </c>
    </row>
    <row r="162" spans="1:6" x14ac:dyDescent="0.25">
      <c r="A162" s="26">
        <v>5.1666699999999999</v>
      </c>
      <c r="B162" s="17">
        <v>0.79</v>
      </c>
      <c r="C162" s="17">
        <v>0.66562699999999997</v>
      </c>
      <c r="D162" s="17">
        <v>0.56342099999999995</v>
      </c>
      <c r="E162" s="17">
        <v>0.47855799999999998</v>
      </c>
      <c r="F162" s="27">
        <f t="shared" si="2"/>
        <v>5</v>
      </c>
    </row>
    <row r="163" spans="1:6" x14ac:dyDescent="0.25">
      <c r="A163" s="26">
        <v>5.2</v>
      </c>
      <c r="B163" s="17">
        <v>0.78</v>
      </c>
      <c r="C163" s="17">
        <v>0.66396599999999995</v>
      </c>
      <c r="D163" s="17">
        <v>0.56149800000000005</v>
      </c>
      <c r="E163" s="17">
        <v>0.47665000000000002</v>
      </c>
      <c r="F163" s="27">
        <f t="shared" si="2"/>
        <v>5</v>
      </c>
    </row>
    <row r="164" spans="1:6" x14ac:dyDescent="0.25">
      <c r="A164" s="26">
        <v>5.2333299999999996</v>
      </c>
      <c r="B164" s="17">
        <v>0.78</v>
      </c>
      <c r="C164" s="17">
        <v>0.66214600000000001</v>
      </c>
      <c r="D164" s="17">
        <v>0.55948900000000001</v>
      </c>
      <c r="E164" s="17">
        <v>0.47458299999999998</v>
      </c>
      <c r="F164" s="27">
        <f t="shared" si="2"/>
        <v>5</v>
      </c>
    </row>
    <row r="165" spans="1:6" x14ac:dyDescent="0.25">
      <c r="A165" s="26">
        <v>5.2666700000000004</v>
      </c>
      <c r="B165" s="17">
        <v>0.78</v>
      </c>
      <c r="C165" s="17">
        <v>0.66084100000000001</v>
      </c>
      <c r="D165" s="17">
        <v>0.55776800000000004</v>
      </c>
      <c r="E165" s="17">
        <v>0.47288999999999998</v>
      </c>
      <c r="F165" s="27">
        <f t="shared" si="2"/>
        <v>5</v>
      </c>
    </row>
    <row r="166" spans="1:6" x14ac:dyDescent="0.25">
      <c r="A166" s="26">
        <v>5.3</v>
      </c>
      <c r="B166" s="17">
        <v>0.78</v>
      </c>
      <c r="C166" s="17">
        <v>0.65914499999999998</v>
      </c>
      <c r="D166" s="17">
        <v>0.555732</v>
      </c>
      <c r="E166" s="17">
        <v>0.47124700000000003</v>
      </c>
      <c r="F166" s="27">
        <f t="shared" si="2"/>
        <v>5</v>
      </c>
    </row>
    <row r="167" spans="1:6" x14ac:dyDescent="0.25">
      <c r="A167" s="26">
        <v>5.3333300000000001</v>
      </c>
      <c r="B167" s="17">
        <v>0.78</v>
      </c>
      <c r="C167" s="17">
        <v>0.65746599999999999</v>
      </c>
      <c r="D167" s="17">
        <v>0.553674</v>
      </c>
      <c r="E167" s="17">
        <v>0.468642</v>
      </c>
      <c r="F167" s="27">
        <f t="shared" si="2"/>
        <v>5</v>
      </c>
    </row>
    <row r="168" spans="1:6" x14ac:dyDescent="0.25">
      <c r="A168" s="26">
        <v>5.3666700000000001</v>
      </c>
      <c r="B168" s="17">
        <v>0.78</v>
      </c>
      <c r="C168" s="17">
        <v>0.65551099999999995</v>
      </c>
      <c r="D168" s="17">
        <v>0.55151700000000003</v>
      </c>
      <c r="E168" s="17">
        <v>0.46642800000000001</v>
      </c>
      <c r="F168" s="27">
        <f t="shared" si="2"/>
        <v>5</v>
      </c>
    </row>
    <row r="169" spans="1:6" x14ac:dyDescent="0.25">
      <c r="A169" s="26">
        <v>5.4</v>
      </c>
      <c r="B169" s="17">
        <v>0.78</v>
      </c>
      <c r="C169" s="17">
        <v>0.653868</v>
      </c>
      <c r="D169" s="17">
        <v>0.54964800000000003</v>
      </c>
      <c r="E169" s="17">
        <v>0.46456900000000001</v>
      </c>
      <c r="F169" s="27">
        <f t="shared" si="2"/>
        <v>5</v>
      </c>
    </row>
    <row r="170" spans="1:6" x14ac:dyDescent="0.25">
      <c r="A170" s="26">
        <v>5.4333299999999998</v>
      </c>
      <c r="B170" s="17">
        <v>0.78</v>
      </c>
      <c r="C170" s="17">
        <v>0.65221099999999999</v>
      </c>
      <c r="D170" s="17">
        <v>0.54774999999999996</v>
      </c>
      <c r="E170" s="17">
        <v>0.46263300000000002</v>
      </c>
      <c r="F170" s="27">
        <f t="shared" si="2"/>
        <v>5</v>
      </c>
    </row>
    <row r="171" spans="1:6" x14ac:dyDescent="0.25">
      <c r="A171" s="26">
        <v>5.4666699999999997</v>
      </c>
      <c r="B171" s="17">
        <v>0.78</v>
      </c>
      <c r="C171" s="17">
        <v>0.65065099999999998</v>
      </c>
      <c r="D171" s="17">
        <v>0.54578499999999996</v>
      </c>
      <c r="E171" s="17">
        <v>0.46022099999999999</v>
      </c>
      <c r="F171" s="27">
        <f t="shared" si="2"/>
        <v>5</v>
      </c>
    </row>
    <row r="172" spans="1:6" x14ac:dyDescent="0.25">
      <c r="A172" s="26">
        <v>5.5</v>
      </c>
      <c r="B172" s="17">
        <v>0.77</v>
      </c>
      <c r="C172" s="17">
        <v>0.64896500000000001</v>
      </c>
      <c r="D172" s="17">
        <v>0.54391800000000001</v>
      </c>
      <c r="E172" s="17">
        <v>0.458036</v>
      </c>
      <c r="F172" s="27">
        <f t="shared" si="2"/>
        <v>6</v>
      </c>
    </row>
    <row r="173" spans="1:6" x14ac:dyDescent="0.25">
      <c r="A173" s="26">
        <v>5.5333300000000003</v>
      </c>
      <c r="B173" s="17">
        <v>0.77</v>
      </c>
      <c r="C173" s="17">
        <v>0.64731300000000003</v>
      </c>
      <c r="D173" s="17">
        <v>0.54206600000000005</v>
      </c>
      <c r="E173" s="17">
        <v>0.45626899999999998</v>
      </c>
      <c r="F173" s="27">
        <f t="shared" si="2"/>
        <v>6</v>
      </c>
    </row>
    <row r="174" spans="1:6" x14ac:dyDescent="0.25">
      <c r="A174" s="26">
        <v>5.5666700000000002</v>
      </c>
      <c r="B174" s="17">
        <v>0.77</v>
      </c>
      <c r="C174" s="17">
        <v>0.645513</v>
      </c>
      <c r="D174" s="17">
        <v>0.54005899999999996</v>
      </c>
      <c r="E174" s="17">
        <v>0.45412400000000003</v>
      </c>
      <c r="F174" s="27">
        <f t="shared" si="2"/>
        <v>6</v>
      </c>
    </row>
    <row r="175" spans="1:6" x14ac:dyDescent="0.25">
      <c r="A175" s="26">
        <v>5.6</v>
      </c>
      <c r="B175" s="17">
        <v>0.77</v>
      </c>
      <c r="C175" s="17">
        <v>0.64361100000000004</v>
      </c>
      <c r="D175" s="17">
        <v>0.53776000000000002</v>
      </c>
      <c r="E175" s="17">
        <v>0.45223600000000003</v>
      </c>
      <c r="F175" s="27">
        <f t="shared" si="2"/>
        <v>6</v>
      </c>
    </row>
    <row r="176" spans="1:6" x14ac:dyDescent="0.25">
      <c r="A176" s="26">
        <v>5.6333299999999999</v>
      </c>
      <c r="B176" s="17">
        <v>0.77</v>
      </c>
      <c r="C176" s="17">
        <v>0.64216300000000004</v>
      </c>
      <c r="D176" s="17">
        <v>0.53579699999999997</v>
      </c>
      <c r="E176" s="17">
        <v>0.45073099999999999</v>
      </c>
      <c r="F176" s="27">
        <f t="shared" si="2"/>
        <v>6</v>
      </c>
    </row>
    <row r="177" spans="1:6" x14ac:dyDescent="0.25">
      <c r="A177" s="26">
        <v>5.6666699999999999</v>
      </c>
      <c r="B177" s="17">
        <v>0.77</v>
      </c>
      <c r="C177" s="17">
        <v>0.64057299999999995</v>
      </c>
      <c r="D177" s="17">
        <v>0.53383100000000006</v>
      </c>
      <c r="E177" s="17">
        <v>0.44900600000000002</v>
      </c>
      <c r="F177" s="27">
        <f t="shared" si="2"/>
        <v>6</v>
      </c>
    </row>
    <row r="178" spans="1:6" x14ac:dyDescent="0.25">
      <c r="A178" s="26">
        <v>5.7</v>
      </c>
      <c r="B178" s="17">
        <v>0.77</v>
      </c>
      <c r="C178" s="17">
        <v>0.63914300000000002</v>
      </c>
      <c r="D178" s="17">
        <v>0.53198000000000001</v>
      </c>
      <c r="E178" s="17">
        <v>0.44718999999999998</v>
      </c>
      <c r="F178" s="27">
        <f t="shared" si="2"/>
        <v>6</v>
      </c>
    </row>
    <row r="179" spans="1:6" x14ac:dyDescent="0.25">
      <c r="A179" s="26">
        <v>5.7333299999999996</v>
      </c>
      <c r="B179" s="17">
        <v>0.77</v>
      </c>
      <c r="C179" s="17">
        <v>0.63754900000000003</v>
      </c>
      <c r="D179" s="17">
        <v>0.530219</v>
      </c>
      <c r="E179" s="17">
        <v>0.445581</v>
      </c>
      <c r="F179" s="27">
        <f t="shared" si="2"/>
        <v>6</v>
      </c>
    </row>
    <row r="180" spans="1:6" x14ac:dyDescent="0.25">
      <c r="A180" s="26">
        <v>5.7666700000000004</v>
      </c>
      <c r="B180" s="17">
        <v>0.76</v>
      </c>
      <c r="C180" s="17">
        <v>0.63600400000000001</v>
      </c>
      <c r="D180" s="17">
        <v>0.52834199999999998</v>
      </c>
      <c r="E180" s="17">
        <v>0.44386399999999998</v>
      </c>
      <c r="F180" s="27">
        <f t="shared" si="2"/>
        <v>6</v>
      </c>
    </row>
    <row r="181" spans="1:6" x14ac:dyDescent="0.25">
      <c r="A181" s="26">
        <v>5.8</v>
      </c>
      <c r="B181" s="17">
        <v>0.76</v>
      </c>
      <c r="C181" s="17">
        <v>0.63409000000000004</v>
      </c>
      <c r="D181" s="17">
        <v>0.52634300000000001</v>
      </c>
      <c r="E181" s="17">
        <v>0.44192900000000002</v>
      </c>
      <c r="F181" s="27">
        <f t="shared" si="2"/>
        <v>6</v>
      </c>
    </row>
    <row r="182" spans="1:6" x14ac:dyDescent="0.25">
      <c r="A182" s="26">
        <v>5.8333300000000001</v>
      </c>
      <c r="B182" s="17">
        <v>0.76</v>
      </c>
      <c r="C182" s="17">
        <v>0.63215500000000002</v>
      </c>
      <c r="D182" s="17">
        <v>0.52451499999999995</v>
      </c>
      <c r="E182" s="17">
        <v>0.439967</v>
      </c>
      <c r="F182" s="27">
        <f t="shared" si="2"/>
        <v>6</v>
      </c>
    </row>
    <row r="183" spans="1:6" x14ac:dyDescent="0.25">
      <c r="A183" s="26">
        <v>5.8666700000000001</v>
      </c>
      <c r="B183" s="17">
        <v>0.76</v>
      </c>
      <c r="C183" s="17">
        <v>0.63078699999999999</v>
      </c>
      <c r="D183" s="17">
        <v>0.52256599999999997</v>
      </c>
      <c r="E183" s="17">
        <v>0.43849300000000002</v>
      </c>
      <c r="F183" s="27">
        <f t="shared" si="2"/>
        <v>6</v>
      </c>
    </row>
    <row r="184" spans="1:6" x14ac:dyDescent="0.25">
      <c r="A184" s="26">
        <v>5.9</v>
      </c>
      <c r="B184" s="17">
        <v>0.76</v>
      </c>
      <c r="C184" s="17">
        <v>0.62921700000000003</v>
      </c>
      <c r="D184" s="17">
        <v>0.520594</v>
      </c>
      <c r="E184" s="17">
        <v>0.43675599999999998</v>
      </c>
      <c r="F184" s="27">
        <f t="shared" si="2"/>
        <v>6</v>
      </c>
    </row>
    <row r="185" spans="1:6" x14ac:dyDescent="0.25">
      <c r="A185" s="26">
        <v>5.9333299999999998</v>
      </c>
      <c r="B185" s="17">
        <v>0.76</v>
      </c>
      <c r="C185" s="17">
        <v>0.62756299999999998</v>
      </c>
      <c r="D185" s="17">
        <v>0.51858300000000002</v>
      </c>
      <c r="E185" s="17">
        <v>0.43517699999999998</v>
      </c>
      <c r="F185" s="27">
        <f t="shared" si="2"/>
        <v>6</v>
      </c>
    </row>
    <row r="186" spans="1:6" x14ac:dyDescent="0.25">
      <c r="A186" s="26">
        <v>5.9666699999999997</v>
      </c>
      <c r="B186" s="17">
        <v>0.76</v>
      </c>
      <c r="C186" s="17">
        <v>0.626301</v>
      </c>
      <c r="D186" s="17">
        <v>0.51709899999999998</v>
      </c>
      <c r="E186" s="17">
        <v>0.433475</v>
      </c>
      <c r="F186" s="27">
        <f t="shared" si="2"/>
        <v>6</v>
      </c>
    </row>
    <row r="187" spans="1:6" x14ac:dyDescent="0.25">
      <c r="A187" s="26">
        <v>6</v>
      </c>
      <c r="B187" s="17">
        <v>0.76</v>
      </c>
      <c r="C187" s="17">
        <v>0.62448499999999996</v>
      </c>
      <c r="D187" s="17">
        <v>0.51529000000000003</v>
      </c>
      <c r="E187" s="17">
        <v>0.431668</v>
      </c>
      <c r="F187" s="27">
        <f t="shared" si="2"/>
        <v>6</v>
      </c>
    </row>
    <row r="188" spans="1:6" x14ac:dyDescent="0.25">
      <c r="A188" s="26">
        <v>6.0333300000000003</v>
      </c>
      <c r="B188" s="17">
        <v>0.75</v>
      </c>
      <c r="C188" s="17">
        <v>0.617564</v>
      </c>
      <c r="D188" s="17">
        <v>0.50700500000000004</v>
      </c>
      <c r="E188" s="17">
        <v>0.42425400000000002</v>
      </c>
      <c r="F188" s="27">
        <f t="shared" si="2"/>
        <v>6</v>
      </c>
    </row>
    <row r="189" spans="1:6" x14ac:dyDescent="0.25">
      <c r="A189" s="26">
        <v>6.0666700000000002</v>
      </c>
      <c r="B189" s="17">
        <v>0.75</v>
      </c>
      <c r="C189" s="17">
        <v>0.61075400000000002</v>
      </c>
      <c r="D189" s="17">
        <v>0.50121499999999997</v>
      </c>
      <c r="E189" s="17">
        <v>0.41772900000000002</v>
      </c>
      <c r="F189" s="27">
        <f t="shared" si="2"/>
        <v>6</v>
      </c>
    </row>
    <row r="190" spans="1:6" x14ac:dyDescent="0.25">
      <c r="A190" s="26">
        <v>6.1</v>
      </c>
      <c r="B190" s="17">
        <v>0.75</v>
      </c>
      <c r="C190" s="17">
        <v>0.60682499999999995</v>
      </c>
      <c r="D190" s="17">
        <v>0.49700100000000003</v>
      </c>
      <c r="E190" s="17">
        <v>0.41358400000000001</v>
      </c>
      <c r="F190" s="27">
        <f t="shared" si="2"/>
        <v>6</v>
      </c>
    </row>
    <row r="191" spans="1:6" x14ac:dyDescent="0.25">
      <c r="A191" s="26">
        <v>6.1333299999999999</v>
      </c>
      <c r="B191" s="17">
        <v>0.75</v>
      </c>
      <c r="C191" s="17">
        <v>0.602738</v>
      </c>
      <c r="D191" s="17">
        <v>0.49185600000000002</v>
      </c>
      <c r="E191" s="17">
        <v>0.40701700000000002</v>
      </c>
      <c r="F191" s="27">
        <f t="shared" si="2"/>
        <v>6</v>
      </c>
    </row>
    <row r="192" spans="1:6" x14ac:dyDescent="0.25">
      <c r="A192" s="26">
        <v>6.1666699999999999</v>
      </c>
      <c r="B192" s="17">
        <v>0.75</v>
      </c>
      <c r="C192" s="17">
        <v>0.60049200000000003</v>
      </c>
      <c r="D192" s="17">
        <v>0.48901600000000001</v>
      </c>
      <c r="E192" s="17">
        <v>0.40396399999999999</v>
      </c>
      <c r="F192" s="27">
        <f t="shared" si="2"/>
        <v>6</v>
      </c>
    </row>
    <row r="193" spans="1:6" x14ac:dyDescent="0.25">
      <c r="A193" s="26">
        <v>6.2</v>
      </c>
      <c r="B193" s="17">
        <v>0.74</v>
      </c>
      <c r="C193" s="17">
        <v>0.59858599999999995</v>
      </c>
      <c r="D193" s="17">
        <v>0.48687999999999998</v>
      </c>
      <c r="E193" s="17">
        <v>0.401777</v>
      </c>
      <c r="F193" s="27">
        <f t="shared" si="2"/>
        <v>6</v>
      </c>
    </row>
    <row r="194" spans="1:6" x14ac:dyDescent="0.25">
      <c r="A194" s="26">
        <v>6.2333299999999996</v>
      </c>
      <c r="B194" s="17">
        <v>0.74</v>
      </c>
      <c r="C194" s="17">
        <v>0.59678399999999998</v>
      </c>
      <c r="D194" s="17">
        <v>0.48479</v>
      </c>
      <c r="E194" s="17">
        <v>0.39935500000000002</v>
      </c>
      <c r="F194" s="27">
        <f t="shared" si="2"/>
        <v>6</v>
      </c>
    </row>
    <row r="195" spans="1:6" x14ac:dyDescent="0.25">
      <c r="A195" s="26">
        <v>6.2666700000000004</v>
      </c>
      <c r="B195" s="17">
        <v>0.74</v>
      </c>
      <c r="C195" s="17">
        <v>0.59482999999999997</v>
      </c>
      <c r="D195" s="17">
        <v>0.48259600000000002</v>
      </c>
      <c r="E195" s="17">
        <v>0.39738899999999999</v>
      </c>
      <c r="F195" s="27">
        <f t="shared" si="2"/>
        <v>6</v>
      </c>
    </row>
    <row r="196" spans="1:6" x14ac:dyDescent="0.25">
      <c r="A196" s="26">
        <v>6.3</v>
      </c>
      <c r="B196" s="17">
        <v>0.74</v>
      </c>
      <c r="C196" s="17">
        <v>0.59285600000000005</v>
      </c>
      <c r="D196" s="17">
        <v>0.48012500000000002</v>
      </c>
      <c r="E196" s="17">
        <v>0.39569599999999999</v>
      </c>
      <c r="F196" s="27">
        <f t="shared" si="2"/>
        <v>6</v>
      </c>
    </row>
    <row r="197" spans="1:6" x14ac:dyDescent="0.25">
      <c r="A197" s="26">
        <v>6.3333300000000001</v>
      </c>
      <c r="B197" s="17">
        <v>0.74</v>
      </c>
      <c r="C197" s="17">
        <v>0.59094500000000005</v>
      </c>
      <c r="D197" s="17">
        <v>0.47789900000000002</v>
      </c>
      <c r="E197" s="17">
        <v>0.393932</v>
      </c>
      <c r="F197" s="27">
        <f t="shared" si="2"/>
        <v>6</v>
      </c>
    </row>
    <row r="198" spans="1:6" x14ac:dyDescent="0.25">
      <c r="A198" s="26">
        <v>6.3666700000000001</v>
      </c>
      <c r="B198" s="17">
        <v>0.74</v>
      </c>
      <c r="C198" s="17">
        <v>0.58913700000000002</v>
      </c>
      <c r="D198" s="17">
        <v>0.47577700000000001</v>
      </c>
      <c r="E198" s="17">
        <v>0.391739</v>
      </c>
      <c r="F198" s="27">
        <f t="shared" si="2"/>
        <v>6</v>
      </c>
    </row>
    <row r="199" spans="1:6" x14ac:dyDescent="0.25">
      <c r="A199" s="26">
        <v>6.4</v>
      </c>
      <c r="B199" s="17">
        <v>0.74</v>
      </c>
      <c r="C199" s="17">
        <v>0.58736100000000002</v>
      </c>
      <c r="D199" s="17">
        <v>0.47375499999999998</v>
      </c>
      <c r="E199" s="17">
        <v>0.38961000000000001</v>
      </c>
      <c r="F199" s="27">
        <f t="shared" si="2"/>
        <v>6</v>
      </c>
    </row>
    <row r="200" spans="1:6" x14ac:dyDescent="0.25">
      <c r="A200" s="26">
        <v>6.4333299999999998</v>
      </c>
      <c r="B200" s="17">
        <v>0.74</v>
      </c>
      <c r="C200" s="17">
        <v>0.585762</v>
      </c>
      <c r="D200" s="17">
        <v>0.47171299999999999</v>
      </c>
      <c r="E200" s="17">
        <v>0.38772299999999998</v>
      </c>
      <c r="F200" s="27">
        <f t="shared" si="2"/>
        <v>6</v>
      </c>
    </row>
    <row r="201" spans="1:6" x14ac:dyDescent="0.25">
      <c r="A201" s="26">
        <v>6.4666699999999997</v>
      </c>
      <c r="B201" s="17">
        <v>0.73</v>
      </c>
      <c r="C201" s="17">
        <v>0.58423400000000003</v>
      </c>
      <c r="D201" s="17">
        <v>0.46987000000000001</v>
      </c>
      <c r="E201" s="17">
        <v>0.38555899999999999</v>
      </c>
      <c r="F201" s="27">
        <f t="shared" ref="F201:F264" si="3">ROUND(A201,0)</f>
        <v>6</v>
      </c>
    </row>
    <row r="202" spans="1:6" x14ac:dyDescent="0.25">
      <c r="A202" s="26">
        <v>6.5</v>
      </c>
      <c r="B202" s="17">
        <v>0.73</v>
      </c>
      <c r="C202" s="17">
        <v>0.58230499999999996</v>
      </c>
      <c r="D202" s="17">
        <v>0.46749800000000002</v>
      </c>
      <c r="E202" s="17">
        <v>0.383548</v>
      </c>
      <c r="F202" s="27">
        <f t="shared" si="3"/>
        <v>7</v>
      </c>
    </row>
    <row r="203" spans="1:6" x14ac:dyDescent="0.25">
      <c r="A203" s="26">
        <v>6.5333300000000003</v>
      </c>
      <c r="B203" s="17">
        <v>0.73</v>
      </c>
      <c r="C203" s="17">
        <v>0.58016599999999996</v>
      </c>
      <c r="D203" s="17">
        <v>0.46495999999999998</v>
      </c>
      <c r="E203" s="17">
        <v>0.381467</v>
      </c>
      <c r="F203" s="27">
        <f t="shared" si="3"/>
        <v>7</v>
      </c>
    </row>
    <row r="204" spans="1:6" x14ac:dyDescent="0.25">
      <c r="A204" s="26">
        <v>6.5666700000000002</v>
      </c>
      <c r="B204" s="17">
        <v>0.73</v>
      </c>
      <c r="C204" s="17">
        <v>0.57834099999999999</v>
      </c>
      <c r="D204" s="17">
        <v>0.46277499999999999</v>
      </c>
      <c r="E204" s="17">
        <v>0.37959599999999999</v>
      </c>
      <c r="F204" s="27">
        <f t="shared" si="3"/>
        <v>7</v>
      </c>
    </row>
    <row r="205" spans="1:6" x14ac:dyDescent="0.25">
      <c r="A205" s="26">
        <v>6.6</v>
      </c>
      <c r="B205" s="17">
        <v>0.73</v>
      </c>
      <c r="C205" s="17">
        <v>0.57657099999999994</v>
      </c>
      <c r="D205" s="17">
        <v>0.46072999999999997</v>
      </c>
      <c r="E205" s="17">
        <v>0.37749500000000002</v>
      </c>
      <c r="F205" s="27">
        <f t="shared" si="3"/>
        <v>7</v>
      </c>
    </row>
    <row r="206" spans="1:6" x14ac:dyDescent="0.25">
      <c r="A206" s="26">
        <v>6.6333299999999999</v>
      </c>
      <c r="B206" s="17">
        <v>0.73</v>
      </c>
      <c r="C206" s="17">
        <v>0.57502299999999995</v>
      </c>
      <c r="D206" s="17">
        <v>0.45878200000000002</v>
      </c>
      <c r="E206" s="17">
        <v>0.37588199999999999</v>
      </c>
      <c r="F206" s="27">
        <f t="shared" si="3"/>
        <v>7</v>
      </c>
    </row>
    <row r="207" spans="1:6" x14ac:dyDescent="0.25">
      <c r="A207" s="26">
        <v>6.6666699999999999</v>
      </c>
      <c r="B207" s="17">
        <v>0.73</v>
      </c>
      <c r="C207" s="17">
        <v>0.57351300000000005</v>
      </c>
      <c r="D207" s="17">
        <v>0.45698299999999997</v>
      </c>
      <c r="E207" s="17">
        <v>0.37413999999999997</v>
      </c>
      <c r="F207" s="27">
        <f t="shared" si="3"/>
        <v>7</v>
      </c>
    </row>
    <row r="208" spans="1:6" x14ac:dyDescent="0.25">
      <c r="A208" s="26">
        <v>6.7</v>
      </c>
      <c r="B208" s="17">
        <v>0.73</v>
      </c>
      <c r="C208" s="17">
        <v>0.57180299999999995</v>
      </c>
      <c r="D208" s="17">
        <v>0.45494800000000002</v>
      </c>
      <c r="E208" s="17">
        <v>0.37262000000000001</v>
      </c>
      <c r="F208" s="27">
        <f t="shared" si="3"/>
        <v>7</v>
      </c>
    </row>
    <row r="209" spans="1:6" x14ac:dyDescent="0.25">
      <c r="A209" s="26">
        <v>6.7333299999999996</v>
      </c>
      <c r="B209" s="17">
        <v>0.73</v>
      </c>
      <c r="C209" s="17">
        <v>0.57001100000000005</v>
      </c>
      <c r="D209" s="17">
        <v>0.45297599999999999</v>
      </c>
      <c r="E209" s="17">
        <v>0.37095800000000001</v>
      </c>
      <c r="F209" s="27">
        <f t="shared" si="3"/>
        <v>7</v>
      </c>
    </row>
    <row r="210" spans="1:6" x14ac:dyDescent="0.25">
      <c r="A210" s="26">
        <v>6.7666700000000004</v>
      </c>
      <c r="B210" s="17">
        <v>0.72</v>
      </c>
      <c r="C210" s="17">
        <v>0.56795200000000001</v>
      </c>
      <c r="D210" s="17">
        <v>0.45110499999999998</v>
      </c>
      <c r="E210" s="17">
        <v>0.36908000000000002</v>
      </c>
      <c r="F210" s="27">
        <f t="shared" si="3"/>
        <v>7</v>
      </c>
    </row>
    <row r="211" spans="1:6" x14ac:dyDescent="0.25">
      <c r="A211" s="26">
        <v>6.8</v>
      </c>
      <c r="B211" s="17">
        <v>0.72</v>
      </c>
      <c r="C211" s="17">
        <v>0.56642800000000004</v>
      </c>
      <c r="D211" s="17">
        <v>0.44924399999999998</v>
      </c>
      <c r="E211" s="17">
        <v>0.36753999999999998</v>
      </c>
      <c r="F211" s="27">
        <f t="shared" si="3"/>
        <v>7</v>
      </c>
    </row>
    <row r="212" spans="1:6" x14ac:dyDescent="0.25">
      <c r="A212" s="26">
        <v>6.8333300000000001</v>
      </c>
      <c r="B212" s="17">
        <v>0.72</v>
      </c>
      <c r="C212" s="17">
        <v>0.56497299999999995</v>
      </c>
      <c r="D212" s="17">
        <v>0.44747900000000002</v>
      </c>
      <c r="E212" s="17">
        <v>0.36601699999999998</v>
      </c>
      <c r="F212" s="27">
        <f t="shared" si="3"/>
        <v>7</v>
      </c>
    </row>
    <row r="213" spans="1:6" x14ac:dyDescent="0.25">
      <c r="A213" s="26">
        <v>6.8666700000000001</v>
      </c>
      <c r="B213" s="17">
        <v>0.72</v>
      </c>
      <c r="C213" s="17">
        <v>0.56353500000000001</v>
      </c>
      <c r="D213" s="17">
        <v>0.445774</v>
      </c>
      <c r="E213" s="17">
        <v>0.36426500000000001</v>
      </c>
      <c r="F213" s="27">
        <f t="shared" si="3"/>
        <v>7</v>
      </c>
    </row>
    <row r="214" spans="1:6" x14ac:dyDescent="0.25">
      <c r="A214" s="26">
        <v>6.9</v>
      </c>
      <c r="B214" s="17">
        <v>0.72</v>
      </c>
      <c r="C214" s="17">
        <v>0.56196400000000002</v>
      </c>
      <c r="D214" s="17">
        <v>0.44421100000000002</v>
      </c>
      <c r="E214" s="17">
        <v>0.36254500000000001</v>
      </c>
      <c r="F214" s="27">
        <f t="shared" si="3"/>
        <v>7</v>
      </c>
    </row>
    <row r="215" spans="1:6" x14ac:dyDescent="0.25">
      <c r="A215" s="26">
        <v>6.9333299999999998</v>
      </c>
      <c r="B215" s="17">
        <v>0.72</v>
      </c>
      <c r="C215" s="17">
        <v>0.56030500000000005</v>
      </c>
      <c r="D215" s="17">
        <v>0.44253500000000001</v>
      </c>
      <c r="E215" s="17">
        <v>0.361045</v>
      </c>
      <c r="F215" s="27">
        <f t="shared" si="3"/>
        <v>7</v>
      </c>
    </row>
    <row r="216" spans="1:6" x14ac:dyDescent="0.25">
      <c r="A216" s="26">
        <v>6.9666699999999997</v>
      </c>
      <c r="B216" s="17">
        <v>0.72</v>
      </c>
      <c r="C216" s="17">
        <v>0.55877500000000002</v>
      </c>
      <c r="D216" s="17">
        <v>0.44079200000000002</v>
      </c>
      <c r="E216" s="17">
        <v>0.35951899999999998</v>
      </c>
      <c r="F216" s="27">
        <f t="shared" si="3"/>
        <v>7</v>
      </c>
    </row>
    <row r="217" spans="1:6" x14ac:dyDescent="0.25">
      <c r="A217" s="26">
        <v>7</v>
      </c>
      <c r="B217" s="17">
        <v>0.72</v>
      </c>
      <c r="C217" s="17">
        <v>0.55672500000000003</v>
      </c>
      <c r="D217" s="17">
        <v>0.43872499999999998</v>
      </c>
      <c r="E217" s="17">
        <v>0.357406</v>
      </c>
      <c r="F217" s="27">
        <f t="shared" si="3"/>
        <v>7</v>
      </c>
    </row>
    <row r="218" spans="1:6" x14ac:dyDescent="0.25">
      <c r="A218" s="26">
        <v>7.0333300000000003</v>
      </c>
      <c r="B218" s="17">
        <v>0.71</v>
      </c>
      <c r="C218" s="17">
        <v>0.55537700000000001</v>
      </c>
      <c r="D218" s="17">
        <v>0.43709199999999998</v>
      </c>
      <c r="E218" s="17">
        <v>0.35572799999999999</v>
      </c>
      <c r="F218" s="27">
        <f t="shared" si="3"/>
        <v>7</v>
      </c>
    </row>
    <row r="219" spans="1:6" x14ac:dyDescent="0.25">
      <c r="A219" s="26">
        <v>7.0666700000000002</v>
      </c>
      <c r="B219" s="17">
        <v>0.71</v>
      </c>
      <c r="C219" s="17">
        <v>0.55027599999999999</v>
      </c>
      <c r="D219" s="17">
        <v>0.43046099999999998</v>
      </c>
      <c r="E219" s="17">
        <v>0.350134</v>
      </c>
      <c r="F219" s="27">
        <f t="shared" si="3"/>
        <v>7</v>
      </c>
    </row>
    <row r="220" spans="1:6" x14ac:dyDescent="0.25">
      <c r="A220" s="26">
        <v>7.1</v>
      </c>
      <c r="B220" s="17">
        <v>0.71</v>
      </c>
      <c r="C220" s="17">
        <v>0.54815100000000005</v>
      </c>
      <c r="D220" s="17">
        <v>0.42804900000000001</v>
      </c>
      <c r="E220" s="17">
        <v>0.34841499999999997</v>
      </c>
      <c r="F220" s="27">
        <f t="shared" si="3"/>
        <v>7</v>
      </c>
    </row>
    <row r="221" spans="1:6" x14ac:dyDescent="0.25">
      <c r="A221" s="26">
        <v>7.1333299999999999</v>
      </c>
      <c r="B221" s="17">
        <v>0.71</v>
      </c>
      <c r="C221" s="17">
        <v>0.54581500000000005</v>
      </c>
      <c r="D221" s="17">
        <v>0.42541099999999998</v>
      </c>
      <c r="E221" s="17">
        <v>0.34573799999999999</v>
      </c>
      <c r="F221" s="27">
        <f t="shared" si="3"/>
        <v>7</v>
      </c>
    </row>
    <row r="222" spans="1:6" x14ac:dyDescent="0.25">
      <c r="A222" s="26">
        <v>7.1666699999999999</v>
      </c>
      <c r="B222" s="17">
        <v>0.71</v>
      </c>
      <c r="C222" s="17">
        <v>0.54356499999999996</v>
      </c>
      <c r="D222" s="17">
        <v>0.42301100000000003</v>
      </c>
      <c r="E222" s="17">
        <v>0.34300000000000003</v>
      </c>
      <c r="F222" s="27">
        <f t="shared" si="3"/>
        <v>7</v>
      </c>
    </row>
    <row r="223" spans="1:6" x14ac:dyDescent="0.25">
      <c r="A223" s="26">
        <v>7.2</v>
      </c>
      <c r="B223" s="17">
        <v>0.71</v>
      </c>
      <c r="C223" s="17">
        <v>0.541856</v>
      </c>
      <c r="D223" s="17">
        <v>0.42102499999999998</v>
      </c>
      <c r="E223" s="17">
        <v>0.34084599999999998</v>
      </c>
      <c r="F223" s="27">
        <f t="shared" si="3"/>
        <v>7</v>
      </c>
    </row>
    <row r="224" spans="1:6" x14ac:dyDescent="0.25">
      <c r="A224" s="26">
        <v>7.2333299999999996</v>
      </c>
      <c r="B224" s="17">
        <v>0.7</v>
      </c>
      <c r="C224" s="17">
        <v>0.53957500000000003</v>
      </c>
      <c r="D224" s="17">
        <v>0.41896899999999998</v>
      </c>
      <c r="E224" s="17">
        <v>0.338669</v>
      </c>
      <c r="F224" s="27">
        <f t="shared" si="3"/>
        <v>7</v>
      </c>
    </row>
    <row r="225" spans="1:6" x14ac:dyDescent="0.25">
      <c r="A225" s="26">
        <v>7.2666700000000004</v>
      </c>
      <c r="B225" s="17">
        <v>0.7</v>
      </c>
      <c r="C225" s="17">
        <v>0.53803999999999996</v>
      </c>
      <c r="D225" s="17">
        <v>0.41720000000000002</v>
      </c>
      <c r="E225" s="17">
        <v>0.33698800000000001</v>
      </c>
      <c r="F225" s="27">
        <f t="shared" si="3"/>
        <v>7</v>
      </c>
    </row>
    <row r="226" spans="1:6" x14ac:dyDescent="0.25">
      <c r="A226" s="26">
        <v>7.3</v>
      </c>
      <c r="B226" s="17">
        <v>0.7</v>
      </c>
      <c r="C226" s="17">
        <v>0.53662500000000002</v>
      </c>
      <c r="D226" s="17">
        <v>0.41561799999999999</v>
      </c>
      <c r="E226" s="17">
        <v>0.335505</v>
      </c>
      <c r="F226" s="27">
        <f t="shared" si="3"/>
        <v>7</v>
      </c>
    </row>
    <row r="227" spans="1:6" x14ac:dyDescent="0.25">
      <c r="A227" s="26">
        <v>7.3333300000000001</v>
      </c>
      <c r="B227" s="17">
        <v>0.7</v>
      </c>
      <c r="C227" s="17">
        <v>0.53487399999999996</v>
      </c>
      <c r="D227" s="17">
        <v>0.413692</v>
      </c>
      <c r="E227" s="17">
        <v>0.33394200000000002</v>
      </c>
      <c r="F227" s="27">
        <f t="shared" si="3"/>
        <v>7</v>
      </c>
    </row>
    <row r="228" spans="1:6" x14ac:dyDescent="0.25">
      <c r="A228" s="26">
        <v>7.3666700000000001</v>
      </c>
      <c r="B228" s="17">
        <v>0.7</v>
      </c>
      <c r="C228" s="17">
        <v>0.53326399999999996</v>
      </c>
      <c r="D228" s="17">
        <v>0.41206599999999999</v>
      </c>
      <c r="E228" s="17">
        <v>0.33243699999999998</v>
      </c>
      <c r="F228" s="27">
        <f t="shared" si="3"/>
        <v>7</v>
      </c>
    </row>
    <row r="229" spans="1:6" x14ac:dyDescent="0.25">
      <c r="A229" s="26">
        <v>7.4</v>
      </c>
      <c r="B229" s="17">
        <v>0.7</v>
      </c>
      <c r="C229" s="17">
        <v>0.53186100000000003</v>
      </c>
      <c r="D229" s="17">
        <v>0.41025899999999998</v>
      </c>
      <c r="E229" s="17">
        <v>0.33089299999999999</v>
      </c>
      <c r="F229" s="27">
        <f t="shared" si="3"/>
        <v>7</v>
      </c>
    </row>
    <row r="230" spans="1:6" x14ac:dyDescent="0.25">
      <c r="A230" s="26">
        <v>7.4333299999999998</v>
      </c>
      <c r="B230" s="17">
        <v>0.7</v>
      </c>
      <c r="C230" s="17">
        <v>0.53003699999999998</v>
      </c>
      <c r="D230" s="17">
        <v>0.40841</v>
      </c>
      <c r="E230" s="17">
        <v>0.32883899999999999</v>
      </c>
      <c r="F230" s="27">
        <f t="shared" si="3"/>
        <v>7</v>
      </c>
    </row>
    <row r="231" spans="1:6" x14ac:dyDescent="0.25">
      <c r="A231" s="26">
        <v>7.4666699999999997</v>
      </c>
      <c r="B231" s="17">
        <v>0.7</v>
      </c>
      <c r="C231" s="17">
        <v>0.52809799999999996</v>
      </c>
      <c r="D231" s="17">
        <v>0.40660400000000002</v>
      </c>
      <c r="E231" s="17">
        <v>0.32677600000000001</v>
      </c>
      <c r="F231" s="27">
        <f t="shared" si="3"/>
        <v>7</v>
      </c>
    </row>
    <row r="232" spans="1:6" x14ac:dyDescent="0.25">
      <c r="A232" s="26">
        <v>7.5</v>
      </c>
      <c r="B232" s="17">
        <v>0.69</v>
      </c>
      <c r="C232" s="17">
        <v>0.52649000000000001</v>
      </c>
      <c r="D232" s="17">
        <v>0.404974</v>
      </c>
      <c r="E232" s="17">
        <v>0.32493899999999998</v>
      </c>
      <c r="F232" s="27">
        <f t="shared" si="3"/>
        <v>8</v>
      </c>
    </row>
    <row r="233" spans="1:6" x14ac:dyDescent="0.25">
      <c r="A233" s="26">
        <v>7.5333300000000003</v>
      </c>
      <c r="B233" s="17">
        <v>0.69</v>
      </c>
      <c r="C233" s="17">
        <v>0.52491299999999996</v>
      </c>
      <c r="D233" s="17">
        <v>0.40292499999999998</v>
      </c>
      <c r="E233" s="17">
        <v>0.32285799999999998</v>
      </c>
      <c r="F233" s="27">
        <f t="shared" si="3"/>
        <v>8</v>
      </c>
    </row>
    <row r="234" spans="1:6" x14ac:dyDescent="0.25">
      <c r="A234" s="26">
        <v>7.5666700000000002</v>
      </c>
      <c r="B234" s="17">
        <v>0.69</v>
      </c>
      <c r="C234" s="17">
        <v>0.52317800000000003</v>
      </c>
      <c r="D234" s="17">
        <v>0.401223</v>
      </c>
      <c r="E234" s="17">
        <v>0.32102999999999998</v>
      </c>
      <c r="F234" s="27">
        <f t="shared" si="3"/>
        <v>8</v>
      </c>
    </row>
    <row r="235" spans="1:6" x14ac:dyDescent="0.25">
      <c r="A235" s="26">
        <v>7.6</v>
      </c>
      <c r="B235" s="17">
        <v>0.69</v>
      </c>
      <c r="C235" s="17">
        <v>0.52164100000000002</v>
      </c>
      <c r="D235" s="17">
        <v>0.39974599999999999</v>
      </c>
      <c r="E235" s="17">
        <v>0.31920500000000002</v>
      </c>
      <c r="F235" s="27">
        <f t="shared" si="3"/>
        <v>8</v>
      </c>
    </row>
    <row r="236" spans="1:6" x14ac:dyDescent="0.25">
      <c r="A236" s="26">
        <v>7.6333299999999999</v>
      </c>
      <c r="B236" s="17">
        <v>0.69</v>
      </c>
      <c r="C236" s="17">
        <v>0.52033799999999997</v>
      </c>
      <c r="D236" s="17">
        <v>0.39817799999999998</v>
      </c>
      <c r="E236" s="17">
        <v>0.31752200000000003</v>
      </c>
      <c r="F236" s="27">
        <f t="shared" si="3"/>
        <v>8</v>
      </c>
    </row>
    <row r="237" spans="1:6" x14ac:dyDescent="0.25">
      <c r="A237" s="26">
        <v>7.6666699999999999</v>
      </c>
      <c r="B237" s="17">
        <v>0.69</v>
      </c>
      <c r="C237" s="17">
        <v>0.51868999999999998</v>
      </c>
      <c r="D237" s="17">
        <v>0.39638099999999998</v>
      </c>
      <c r="E237" s="17">
        <v>0.315693</v>
      </c>
      <c r="F237" s="27">
        <f t="shared" si="3"/>
        <v>8</v>
      </c>
    </row>
    <row r="238" spans="1:6" x14ac:dyDescent="0.25">
      <c r="A238" s="26">
        <v>7.7</v>
      </c>
      <c r="B238" s="17">
        <v>0.69</v>
      </c>
      <c r="C238" s="17">
        <v>0.51689200000000002</v>
      </c>
      <c r="D238" s="17">
        <v>0.39457599999999998</v>
      </c>
      <c r="E238" s="17">
        <v>0.31401699999999999</v>
      </c>
      <c r="F238" s="27">
        <f t="shared" si="3"/>
        <v>8</v>
      </c>
    </row>
    <row r="239" spans="1:6" x14ac:dyDescent="0.25">
      <c r="A239" s="26">
        <v>7.7333299999999996</v>
      </c>
      <c r="B239" s="17">
        <v>0.69</v>
      </c>
      <c r="C239" s="17">
        <v>0.51557200000000003</v>
      </c>
      <c r="D239" s="17">
        <v>0.39319100000000001</v>
      </c>
      <c r="E239" s="17">
        <v>0.31244</v>
      </c>
      <c r="F239" s="27">
        <f t="shared" si="3"/>
        <v>8</v>
      </c>
    </row>
    <row r="240" spans="1:6" x14ac:dyDescent="0.25">
      <c r="A240" s="26">
        <v>7.7666700000000004</v>
      </c>
      <c r="B240" s="17">
        <v>0.68</v>
      </c>
      <c r="C240" s="17">
        <v>0.51413900000000001</v>
      </c>
      <c r="D240" s="17">
        <v>0.39157399999999998</v>
      </c>
      <c r="E240" s="17">
        <v>0.311191</v>
      </c>
      <c r="F240" s="27">
        <f t="shared" si="3"/>
        <v>8</v>
      </c>
    </row>
    <row r="241" spans="1:6" x14ac:dyDescent="0.25">
      <c r="A241" s="26">
        <v>7.8</v>
      </c>
      <c r="B241" s="17">
        <v>0.68</v>
      </c>
      <c r="C241" s="17">
        <v>0.51275700000000002</v>
      </c>
      <c r="D241" s="17">
        <v>0.38989299999999999</v>
      </c>
      <c r="E241" s="17">
        <v>0.30939</v>
      </c>
      <c r="F241" s="27">
        <f t="shared" si="3"/>
        <v>8</v>
      </c>
    </row>
    <row r="242" spans="1:6" x14ac:dyDescent="0.25">
      <c r="A242" s="26">
        <v>7.8333300000000001</v>
      </c>
      <c r="B242" s="17">
        <v>0.68</v>
      </c>
      <c r="C242" s="17">
        <v>0.511571</v>
      </c>
      <c r="D242" s="17">
        <v>0.388434</v>
      </c>
      <c r="E242" s="17">
        <v>0.30798399999999998</v>
      </c>
      <c r="F242" s="27">
        <f t="shared" si="3"/>
        <v>8</v>
      </c>
    </row>
    <row r="243" spans="1:6" x14ac:dyDescent="0.25">
      <c r="A243" s="26">
        <v>7.8666700000000001</v>
      </c>
      <c r="B243" s="17">
        <v>0.68</v>
      </c>
      <c r="C243" s="17">
        <v>0.51022900000000004</v>
      </c>
      <c r="D243" s="17">
        <v>0.38707000000000003</v>
      </c>
      <c r="E243" s="17">
        <v>0.30660799999999999</v>
      </c>
      <c r="F243" s="27">
        <f t="shared" si="3"/>
        <v>8</v>
      </c>
    </row>
    <row r="244" spans="1:6" x14ac:dyDescent="0.25">
      <c r="A244" s="26">
        <v>7.9</v>
      </c>
      <c r="B244" s="17">
        <v>0.68</v>
      </c>
      <c r="C244" s="17">
        <v>0.50872300000000004</v>
      </c>
      <c r="D244" s="17">
        <v>0.385523</v>
      </c>
      <c r="E244" s="17">
        <v>0.30515300000000001</v>
      </c>
      <c r="F244" s="27">
        <f t="shared" si="3"/>
        <v>8</v>
      </c>
    </row>
    <row r="245" spans="1:6" x14ac:dyDescent="0.25">
      <c r="A245" s="26">
        <v>7.9333299999999998</v>
      </c>
      <c r="B245" s="17">
        <v>0.68</v>
      </c>
      <c r="C245" s="17">
        <v>0.50698299999999996</v>
      </c>
      <c r="D245" s="17">
        <v>0.38402799999999998</v>
      </c>
      <c r="E245" s="17">
        <v>0.30360700000000002</v>
      </c>
      <c r="F245" s="27">
        <f t="shared" si="3"/>
        <v>8</v>
      </c>
    </row>
    <row r="246" spans="1:6" x14ac:dyDescent="0.25">
      <c r="A246" s="26">
        <v>7.9666699999999997</v>
      </c>
      <c r="B246" s="17">
        <v>0.68</v>
      </c>
      <c r="C246" s="17">
        <v>0.50570899999999996</v>
      </c>
      <c r="D246" s="17">
        <v>0.38258399999999998</v>
      </c>
      <c r="E246" s="17">
        <v>0.30218499999999998</v>
      </c>
      <c r="F246" s="27">
        <f t="shared" si="3"/>
        <v>8</v>
      </c>
    </row>
    <row r="247" spans="1:6" x14ac:dyDescent="0.25">
      <c r="A247" s="26">
        <v>8</v>
      </c>
      <c r="B247" s="17">
        <v>0.68</v>
      </c>
      <c r="C247" s="17">
        <v>0.50443700000000002</v>
      </c>
      <c r="D247" s="17">
        <v>0.38133699999999998</v>
      </c>
      <c r="E247" s="17">
        <v>0.300485</v>
      </c>
      <c r="F247" s="27">
        <f t="shared" si="3"/>
        <v>8</v>
      </c>
    </row>
    <row r="248" spans="1:6" x14ac:dyDescent="0.25">
      <c r="A248" s="26">
        <v>8.0333299999999994</v>
      </c>
      <c r="B248" s="17">
        <v>0.68</v>
      </c>
      <c r="C248" s="17">
        <v>0.50305999999999995</v>
      </c>
      <c r="D248" s="17">
        <v>0.38001600000000002</v>
      </c>
      <c r="E248" s="17">
        <v>0.29877500000000001</v>
      </c>
      <c r="F248" s="27">
        <f t="shared" si="3"/>
        <v>8</v>
      </c>
    </row>
    <row r="249" spans="1:6" x14ac:dyDescent="0.25">
      <c r="A249" s="26">
        <v>8.0666700000000002</v>
      </c>
      <c r="B249" s="17">
        <v>0.67</v>
      </c>
      <c r="C249" s="17">
        <v>0.500552</v>
      </c>
      <c r="D249" s="17">
        <v>0.37650699999999998</v>
      </c>
      <c r="E249" s="17">
        <v>0.29568499999999998</v>
      </c>
      <c r="F249" s="27">
        <f t="shared" si="3"/>
        <v>8</v>
      </c>
    </row>
    <row r="250" spans="1:6" x14ac:dyDescent="0.25">
      <c r="A250" s="26">
        <v>8.1</v>
      </c>
      <c r="B250" s="17">
        <v>0.67</v>
      </c>
      <c r="C250" s="17">
        <v>0.49751699999999999</v>
      </c>
      <c r="D250" s="17">
        <v>0.37324200000000002</v>
      </c>
      <c r="E250" s="17">
        <v>0.29209299999999999</v>
      </c>
      <c r="F250" s="27">
        <f t="shared" si="3"/>
        <v>8</v>
      </c>
    </row>
    <row r="251" spans="1:6" x14ac:dyDescent="0.25">
      <c r="A251" s="26">
        <v>8.1333300000000008</v>
      </c>
      <c r="B251" s="17">
        <v>0.67</v>
      </c>
      <c r="C251" s="17">
        <v>0.49586400000000003</v>
      </c>
      <c r="D251" s="17">
        <v>0.37167600000000001</v>
      </c>
      <c r="E251" s="17">
        <v>0.29061399999999998</v>
      </c>
      <c r="F251" s="27">
        <f t="shared" si="3"/>
        <v>8</v>
      </c>
    </row>
    <row r="252" spans="1:6" x14ac:dyDescent="0.25">
      <c r="A252" s="26">
        <v>8.1666699999999999</v>
      </c>
      <c r="B252" s="17">
        <v>0.67</v>
      </c>
      <c r="C252" s="17">
        <v>0.493697</v>
      </c>
      <c r="D252" s="17">
        <v>0.36943399999999998</v>
      </c>
      <c r="E252" s="17">
        <v>0.28791600000000001</v>
      </c>
      <c r="F252" s="27">
        <f t="shared" si="3"/>
        <v>8</v>
      </c>
    </row>
    <row r="253" spans="1:6" x14ac:dyDescent="0.25">
      <c r="A253" s="26">
        <v>8.1999999999999993</v>
      </c>
      <c r="B253" s="17">
        <v>0.67</v>
      </c>
      <c r="C253" s="17">
        <v>0.49221900000000002</v>
      </c>
      <c r="D253" s="17">
        <v>0.36796099999999998</v>
      </c>
      <c r="E253" s="17">
        <v>0.28622300000000001</v>
      </c>
      <c r="F253" s="27">
        <f t="shared" si="3"/>
        <v>8</v>
      </c>
    </row>
    <row r="254" spans="1:6" x14ac:dyDescent="0.25">
      <c r="A254" s="26">
        <v>8.2333300000000005</v>
      </c>
      <c r="B254" s="17">
        <v>0.67</v>
      </c>
      <c r="C254" s="17">
        <v>0.491033</v>
      </c>
      <c r="D254" s="17">
        <v>0.36643100000000001</v>
      </c>
      <c r="E254" s="17">
        <v>0.28479599999999999</v>
      </c>
      <c r="F254" s="27">
        <f t="shared" si="3"/>
        <v>8</v>
      </c>
    </row>
    <row r="255" spans="1:6" x14ac:dyDescent="0.25">
      <c r="A255" s="26">
        <v>8.2666699999999995</v>
      </c>
      <c r="B255" s="17">
        <v>0.67</v>
      </c>
      <c r="C255" s="17">
        <v>0.489925</v>
      </c>
      <c r="D255" s="17">
        <v>0.36498900000000001</v>
      </c>
      <c r="E255" s="17">
        <v>0.28346300000000002</v>
      </c>
      <c r="F255" s="27">
        <f t="shared" si="3"/>
        <v>8</v>
      </c>
    </row>
    <row r="256" spans="1:6" x14ac:dyDescent="0.25">
      <c r="A256" s="26">
        <v>8.3000000000000007</v>
      </c>
      <c r="B256" s="17">
        <v>0.67</v>
      </c>
      <c r="C256" s="17">
        <v>0.48884</v>
      </c>
      <c r="D256" s="17">
        <v>0.36383100000000002</v>
      </c>
      <c r="E256" s="17">
        <v>0.28215800000000002</v>
      </c>
      <c r="F256" s="27">
        <f t="shared" si="3"/>
        <v>8</v>
      </c>
    </row>
    <row r="257" spans="1:6" x14ac:dyDescent="0.25">
      <c r="A257" s="26">
        <v>8.3333300000000001</v>
      </c>
      <c r="B257" s="17">
        <v>0.67</v>
      </c>
      <c r="C257" s="17">
        <v>0.48778300000000002</v>
      </c>
      <c r="D257" s="17">
        <v>0.36244700000000002</v>
      </c>
      <c r="E257" s="17">
        <v>0.28085500000000002</v>
      </c>
      <c r="F257" s="27">
        <f t="shared" si="3"/>
        <v>8</v>
      </c>
    </row>
    <row r="258" spans="1:6" x14ac:dyDescent="0.25">
      <c r="A258" s="26">
        <v>8.3666699999999992</v>
      </c>
      <c r="B258" s="17">
        <v>0.66</v>
      </c>
      <c r="C258" s="17">
        <v>0.48626399999999997</v>
      </c>
      <c r="D258" s="17">
        <v>0.36091099999999998</v>
      </c>
      <c r="E258" s="17">
        <v>0.279503</v>
      </c>
      <c r="F258" s="27">
        <f t="shared" si="3"/>
        <v>8</v>
      </c>
    </row>
    <row r="259" spans="1:6" x14ac:dyDescent="0.25">
      <c r="A259" s="26">
        <v>8.4</v>
      </c>
      <c r="B259" s="17">
        <v>0.66</v>
      </c>
      <c r="C259" s="17">
        <v>0.48464800000000002</v>
      </c>
      <c r="D259" s="17">
        <v>0.35926200000000003</v>
      </c>
      <c r="E259" s="17">
        <v>0.27814100000000003</v>
      </c>
      <c r="F259" s="27">
        <f t="shared" si="3"/>
        <v>8</v>
      </c>
    </row>
    <row r="260" spans="1:6" x14ac:dyDescent="0.25">
      <c r="A260" s="26">
        <v>8.4333299999999998</v>
      </c>
      <c r="B260" s="17">
        <v>0.66</v>
      </c>
      <c r="C260" s="17">
        <v>0.48335</v>
      </c>
      <c r="D260" s="17">
        <v>0.35795900000000003</v>
      </c>
      <c r="E260" s="17">
        <v>0.277001</v>
      </c>
      <c r="F260" s="27">
        <f t="shared" si="3"/>
        <v>8</v>
      </c>
    </row>
    <row r="261" spans="1:6" x14ac:dyDescent="0.25">
      <c r="A261" s="26">
        <v>8.4666700000000006</v>
      </c>
      <c r="B261" s="17">
        <v>0.66</v>
      </c>
      <c r="C261" s="17">
        <v>0.48206100000000002</v>
      </c>
      <c r="D261" s="17">
        <v>0.356653</v>
      </c>
      <c r="E261" s="17">
        <v>0.27540999999999999</v>
      </c>
      <c r="F261" s="27">
        <f t="shared" si="3"/>
        <v>8</v>
      </c>
    </row>
    <row r="262" spans="1:6" x14ac:dyDescent="0.25">
      <c r="A262" s="26">
        <v>8.5</v>
      </c>
      <c r="B262" s="17">
        <v>0.66</v>
      </c>
      <c r="C262" s="17">
        <v>0.48100399999999999</v>
      </c>
      <c r="D262" s="17">
        <v>0.35528599999999999</v>
      </c>
      <c r="E262" s="17">
        <v>0.27401700000000001</v>
      </c>
      <c r="F262" s="27">
        <f t="shared" si="3"/>
        <v>9</v>
      </c>
    </row>
    <row r="263" spans="1:6" x14ac:dyDescent="0.25">
      <c r="A263" s="26">
        <v>8.5333299999999994</v>
      </c>
      <c r="B263" s="17">
        <v>0.66</v>
      </c>
      <c r="C263" s="17">
        <v>0.47975200000000001</v>
      </c>
      <c r="D263" s="17">
        <v>0.35388399999999998</v>
      </c>
      <c r="E263" s="17">
        <v>0.27260000000000001</v>
      </c>
      <c r="F263" s="27">
        <f t="shared" si="3"/>
        <v>9</v>
      </c>
    </row>
    <row r="264" spans="1:6" x14ac:dyDescent="0.25">
      <c r="A264" s="26">
        <v>8.5666700000000002</v>
      </c>
      <c r="B264" s="17">
        <v>0.66</v>
      </c>
      <c r="C264" s="17">
        <v>0.47856399999999999</v>
      </c>
      <c r="D264" s="17">
        <v>0.35259499999999999</v>
      </c>
      <c r="E264" s="17">
        <v>0.27123799999999998</v>
      </c>
      <c r="F264" s="27">
        <f t="shared" si="3"/>
        <v>9</v>
      </c>
    </row>
    <row r="265" spans="1:6" x14ac:dyDescent="0.25">
      <c r="A265" s="26">
        <v>8.6</v>
      </c>
      <c r="B265" s="17">
        <v>0.66</v>
      </c>
      <c r="C265" s="17">
        <v>0.477099</v>
      </c>
      <c r="D265" s="17">
        <v>0.35121799999999997</v>
      </c>
      <c r="E265" s="17">
        <v>0.26968599999999998</v>
      </c>
      <c r="F265" s="27">
        <f t="shared" ref="F265:F328" si="4">ROUND(A265,0)</f>
        <v>9</v>
      </c>
    </row>
    <row r="266" spans="1:6" x14ac:dyDescent="0.25">
      <c r="A266" s="26">
        <v>8.6333300000000008</v>
      </c>
      <c r="B266" s="17">
        <v>0.66</v>
      </c>
      <c r="C266" s="17">
        <v>0.47559400000000002</v>
      </c>
      <c r="D266" s="17">
        <v>0.34965099999999999</v>
      </c>
      <c r="E266" s="17">
        <v>0.26804800000000001</v>
      </c>
      <c r="F266" s="27">
        <f t="shared" si="4"/>
        <v>9</v>
      </c>
    </row>
    <row r="267" spans="1:6" x14ac:dyDescent="0.25">
      <c r="A267" s="26">
        <v>8.6666699999999999</v>
      </c>
      <c r="B267" s="17">
        <v>0.65</v>
      </c>
      <c r="C267" s="17">
        <v>0.474466</v>
      </c>
      <c r="D267" s="17">
        <v>0.34839500000000001</v>
      </c>
      <c r="E267" s="17">
        <v>0.26700200000000002</v>
      </c>
      <c r="F267" s="27">
        <f t="shared" si="4"/>
        <v>9</v>
      </c>
    </row>
    <row r="268" spans="1:6" x14ac:dyDescent="0.25">
      <c r="A268" s="26">
        <v>8.6999999999999993</v>
      </c>
      <c r="B268" s="17">
        <v>0.65</v>
      </c>
      <c r="C268" s="17">
        <v>0.47311700000000001</v>
      </c>
      <c r="D268" s="17">
        <v>0.347244</v>
      </c>
      <c r="E268" s="17">
        <v>0.26575199999999999</v>
      </c>
      <c r="F268" s="27">
        <f t="shared" si="4"/>
        <v>9</v>
      </c>
    </row>
    <row r="269" spans="1:6" x14ac:dyDescent="0.25">
      <c r="A269" s="26">
        <v>8.7333300000000005</v>
      </c>
      <c r="B269" s="17">
        <v>0.65</v>
      </c>
      <c r="C269" s="17">
        <v>0.47203400000000001</v>
      </c>
      <c r="D269" s="17">
        <v>0.34612599999999999</v>
      </c>
      <c r="E269" s="17">
        <v>0.264569</v>
      </c>
      <c r="F269" s="27">
        <f t="shared" si="4"/>
        <v>9</v>
      </c>
    </row>
    <row r="270" spans="1:6" x14ac:dyDescent="0.25">
      <c r="A270" s="26">
        <v>8.7666699999999995</v>
      </c>
      <c r="B270" s="17">
        <v>0.65</v>
      </c>
      <c r="C270" s="17">
        <v>0.47113899999999997</v>
      </c>
      <c r="D270" s="17">
        <v>0.34508299999999997</v>
      </c>
      <c r="E270" s="17">
        <v>0.26338699999999998</v>
      </c>
      <c r="F270" s="27">
        <f t="shared" si="4"/>
        <v>9</v>
      </c>
    </row>
    <row r="271" spans="1:6" x14ac:dyDescent="0.25">
      <c r="A271" s="26">
        <v>8.8000000000000007</v>
      </c>
      <c r="B271" s="17">
        <v>0.65</v>
      </c>
      <c r="C271" s="17">
        <v>0.47007100000000002</v>
      </c>
      <c r="D271" s="17">
        <v>0.34395199999999998</v>
      </c>
      <c r="E271" s="17">
        <v>0.26215699999999997</v>
      </c>
      <c r="F271" s="27">
        <f t="shared" si="4"/>
        <v>9</v>
      </c>
    </row>
    <row r="272" spans="1:6" x14ac:dyDescent="0.25">
      <c r="A272" s="26">
        <v>8.8333300000000001</v>
      </c>
      <c r="B272" s="17">
        <v>0.65</v>
      </c>
      <c r="C272" s="17">
        <v>0.46879700000000002</v>
      </c>
      <c r="D272" s="17">
        <v>0.34267300000000001</v>
      </c>
      <c r="E272" s="17">
        <v>0.26077699999999998</v>
      </c>
      <c r="F272" s="27">
        <f t="shared" si="4"/>
        <v>9</v>
      </c>
    </row>
    <row r="273" spans="1:6" x14ac:dyDescent="0.25">
      <c r="A273" s="26">
        <v>8.8666699999999992</v>
      </c>
      <c r="B273" s="17">
        <v>0.65</v>
      </c>
      <c r="C273" s="17">
        <v>0.46755099999999999</v>
      </c>
      <c r="D273" s="17">
        <v>0.341308</v>
      </c>
      <c r="E273" s="17">
        <v>0.25940000000000002</v>
      </c>
      <c r="F273" s="27">
        <f t="shared" si="4"/>
        <v>9</v>
      </c>
    </row>
    <row r="274" spans="1:6" x14ac:dyDescent="0.25">
      <c r="A274" s="26">
        <v>8.9</v>
      </c>
      <c r="B274" s="17">
        <v>0.65</v>
      </c>
      <c r="C274" s="17">
        <v>0.46635599999999999</v>
      </c>
      <c r="D274" s="17">
        <v>0.34017799999999998</v>
      </c>
      <c r="E274" s="17">
        <v>0.25845499999999999</v>
      </c>
      <c r="F274" s="27">
        <f t="shared" si="4"/>
        <v>9</v>
      </c>
    </row>
    <row r="275" spans="1:6" x14ac:dyDescent="0.25">
      <c r="A275" s="26">
        <v>8.9333299999999998</v>
      </c>
      <c r="B275" s="17">
        <v>0.65</v>
      </c>
      <c r="C275" s="17">
        <v>0.465424</v>
      </c>
      <c r="D275" s="17">
        <v>0.339198</v>
      </c>
      <c r="E275" s="17">
        <v>0.25728400000000001</v>
      </c>
      <c r="F275" s="27">
        <f t="shared" si="4"/>
        <v>9</v>
      </c>
    </row>
    <row r="276" spans="1:6" x14ac:dyDescent="0.25">
      <c r="A276" s="26">
        <v>8.9666700000000006</v>
      </c>
      <c r="B276" s="17">
        <v>0.65</v>
      </c>
      <c r="C276" s="17">
        <v>0.46439599999999998</v>
      </c>
      <c r="D276" s="17">
        <v>0.33807100000000001</v>
      </c>
      <c r="E276" s="17">
        <v>0.25603900000000002</v>
      </c>
      <c r="F276" s="27">
        <f t="shared" si="4"/>
        <v>9</v>
      </c>
    </row>
    <row r="277" spans="1:6" x14ac:dyDescent="0.25">
      <c r="A277" s="26">
        <v>9</v>
      </c>
      <c r="B277" s="17">
        <v>0.65</v>
      </c>
      <c r="C277" s="17">
        <v>0.463389</v>
      </c>
      <c r="D277" s="17">
        <v>0.336924</v>
      </c>
      <c r="E277" s="17">
        <v>0.25488499999999997</v>
      </c>
      <c r="F277" s="27">
        <f t="shared" si="4"/>
        <v>9</v>
      </c>
    </row>
    <row r="278" spans="1:6" x14ac:dyDescent="0.25">
      <c r="A278" s="26">
        <v>9.0333299999999994</v>
      </c>
      <c r="B278" s="17">
        <v>0.64</v>
      </c>
      <c r="C278" s="17">
        <v>0.46232899999999999</v>
      </c>
      <c r="D278" s="17">
        <v>0.33579999999999999</v>
      </c>
      <c r="E278" s="17">
        <v>0.25381999999999999</v>
      </c>
      <c r="F278" s="27">
        <f t="shared" si="4"/>
        <v>9</v>
      </c>
    </row>
    <row r="279" spans="1:6" x14ac:dyDescent="0.25">
      <c r="A279" s="26">
        <v>9.0666700000000002</v>
      </c>
      <c r="B279" s="17">
        <v>0.64</v>
      </c>
      <c r="C279" s="17">
        <v>0.46119399999999999</v>
      </c>
      <c r="D279" s="17">
        <v>0.33460499999999999</v>
      </c>
      <c r="E279" s="17">
        <v>0.25261899999999998</v>
      </c>
      <c r="F279" s="27">
        <f t="shared" si="4"/>
        <v>9</v>
      </c>
    </row>
    <row r="280" spans="1:6" x14ac:dyDescent="0.25">
      <c r="A280" s="26">
        <v>9.1</v>
      </c>
      <c r="B280" s="17">
        <v>0.64</v>
      </c>
      <c r="C280" s="17">
        <v>0.45824199999999998</v>
      </c>
      <c r="D280" s="17">
        <v>0.33072600000000002</v>
      </c>
      <c r="E280" s="17">
        <v>0.249144</v>
      </c>
      <c r="F280" s="27">
        <f t="shared" si="4"/>
        <v>9</v>
      </c>
    </row>
    <row r="281" spans="1:6" x14ac:dyDescent="0.25">
      <c r="A281" s="26">
        <v>9.1333300000000008</v>
      </c>
      <c r="B281" s="17">
        <v>0.64</v>
      </c>
      <c r="C281" s="17">
        <v>0.45647500000000002</v>
      </c>
      <c r="D281" s="17">
        <v>0.32871</v>
      </c>
      <c r="E281" s="17">
        <v>0.246838</v>
      </c>
      <c r="F281" s="27">
        <f t="shared" si="4"/>
        <v>9</v>
      </c>
    </row>
    <row r="282" spans="1:6" x14ac:dyDescent="0.25">
      <c r="A282" s="26">
        <v>9.1666699999999999</v>
      </c>
      <c r="B282" s="17">
        <v>0.64</v>
      </c>
      <c r="C282" s="17">
        <v>0.455175</v>
      </c>
      <c r="D282" s="17">
        <v>0.32719100000000001</v>
      </c>
      <c r="E282" s="17">
        <v>0.244973</v>
      </c>
      <c r="F282" s="27">
        <f t="shared" si="4"/>
        <v>9</v>
      </c>
    </row>
    <row r="283" spans="1:6" x14ac:dyDescent="0.25">
      <c r="A283" s="26">
        <v>9.1999999999999993</v>
      </c>
      <c r="B283" s="17">
        <v>0.64</v>
      </c>
      <c r="C283" s="17">
        <v>0.453932</v>
      </c>
      <c r="D283" s="17">
        <v>0.32570500000000002</v>
      </c>
      <c r="E283" s="17">
        <v>0.24312500000000001</v>
      </c>
      <c r="F283" s="27">
        <f t="shared" si="4"/>
        <v>9</v>
      </c>
    </row>
    <row r="284" spans="1:6" x14ac:dyDescent="0.25">
      <c r="A284" s="26">
        <v>9.2333300000000005</v>
      </c>
      <c r="B284" s="17">
        <v>0.64</v>
      </c>
      <c r="C284" s="17">
        <v>0.453065</v>
      </c>
      <c r="D284" s="17">
        <v>0.32456699999999999</v>
      </c>
      <c r="E284" s="17">
        <v>0.242007</v>
      </c>
      <c r="F284" s="27">
        <f t="shared" si="4"/>
        <v>9</v>
      </c>
    </row>
    <row r="285" spans="1:6" x14ac:dyDescent="0.25">
      <c r="A285" s="26">
        <v>9.2666699999999995</v>
      </c>
      <c r="B285" s="17">
        <v>0.64</v>
      </c>
      <c r="C285" s="17">
        <v>0.45222600000000002</v>
      </c>
      <c r="D285" s="17">
        <v>0.32336900000000002</v>
      </c>
      <c r="E285" s="17">
        <v>0.24091499999999999</v>
      </c>
      <c r="F285" s="27">
        <f t="shared" si="4"/>
        <v>9</v>
      </c>
    </row>
    <row r="286" spans="1:6" x14ac:dyDescent="0.25">
      <c r="A286" s="26">
        <v>9.3000000000000007</v>
      </c>
      <c r="B286" s="17">
        <v>0.63</v>
      </c>
      <c r="C286" s="17">
        <v>0.451239</v>
      </c>
      <c r="D286" s="17">
        <v>0.32228400000000001</v>
      </c>
      <c r="E286" s="17">
        <v>0.23986199999999999</v>
      </c>
      <c r="F286" s="27">
        <f t="shared" si="4"/>
        <v>9</v>
      </c>
    </row>
    <row r="287" spans="1:6" x14ac:dyDescent="0.25">
      <c r="A287" s="26">
        <v>9.3333300000000001</v>
      </c>
      <c r="B287" s="17">
        <v>0.63</v>
      </c>
      <c r="C287" s="17">
        <v>0.44995200000000002</v>
      </c>
      <c r="D287" s="17">
        <v>0.32113999999999998</v>
      </c>
      <c r="E287" s="17">
        <v>0.23863899999999999</v>
      </c>
      <c r="F287" s="27">
        <f t="shared" si="4"/>
        <v>9</v>
      </c>
    </row>
    <row r="288" spans="1:6" x14ac:dyDescent="0.25">
      <c r="A288" s="26">
        <v>9.3666699999999992</v>
      </c>
      <c r="B288" s="17">
        <v>0.63</v>
      </c>
      <c r="C288" s="17">
        <v>0.44888499999999998</v>
      </c>
      <c r="D288" s="17">
        <v>0.319998</v>
      </c>
      <c r="E288" s="17">
        <v>0.23744299999999999</v>
      </c>
      <c r="F288" s="27">
        <f t="shared" si="4"/>
        <v>9</v>
      </c>
    </row>
    <row r="289" spans="1:6" x14ac:dyDescent="0.25">
      <c r="A289" s="26">
        <v>9.4</v>
      </c>
      <c r="B289" s="17">
        <v>0.63</v>
      </c>
      <c r="C289" s="17">
        <v>0.44786599999999999</v>
      </c>
      <c r="D289" s="17">
        <v>0.318888</v>
      </c>
      <c r="E289" s="17">
        <v>0.23610400000000001</v>
      </c>
      <c r="F289" s="27">
        <f t="shared" si="4"/>
        <v>9</v>
      </c>
    </row>
    <row r="290" spans="1:6" x14ac:dyDescent="0.25">
      <c r="A290" s="26">
        <v>9.4333299999999998</v>
      </c>
      <c r="B290" s="17">
        <v>0.63</v>
      </c>
      <c r="C290" s="17">
        <v>0.44680700000000001</v>
      </c>
      <c r="D290" s="17">
        <v>0.31771899999999997</v>
      </c>
      <c r="E290" s="17">
        <v>0.23502200000000001</v>
      </c>
      <c r="F290" s="27">
        <f t="shared" si="4"/>
        <v>9</v>
      </c>
    </row>
    <row r="291" spans="1:6" x14ac:dyDescent="0.25">
      <c r="A291" s="26">
        <v>9.4666700000000006</v>
      </c>
      <c r="B291" s="17">
        <v>0.63</v>
      </c>
      <c r="C291" s="17">
        <v>0.44593899999999997</v>
      </c>
      <c r="D291" s="17">
        <v>0.31662600000000002</v>
      </c>
      <c r="E291" s="17">
        <v>0.234124</v>
      </c>
      <c r="F291" s="27">
        <f t="shared" si="4"/>
        <v>9</v>
      </c>
    </row>
    <row r="292" spans="1:6" x14ac:dyDescent="0.25">
      <c r="A292" s="26">
        <v>9.5</v>
      </c>
      <c r="B292" s="17">
        <v>0.63</v>
      </c>
      <c r="C292" s="17">
        <v>0.44508599999999998</v>
      </c>
      <c r="D292" s="17">
        <v>0.31560100000000002</v>
      </c>
      <c r="E292" s="17">
        <v>0.23310600000000001</v>
      </c>
      <c r="F292" s="27">
        <f t="shared" si="4"/>
        <v>10</v>
      </c>
    </row>
    <row r="293" spans="1:6" x14ac:dyDescent="0.25">
      <c r="A293" s="26">
        <v>9.5333299999999994</v>
      </c>
      <c r="B293" s="17">
        <v>0.63</v>
      </c>
      <c r="C293" s="17">
        <v>0.44412400000000002</v>
      </c>
      <c r="D293" s="17">
        <v>0.31453700000000001</v>
      </c>
      <c r="E293" s="17">
        <v>0.23180000000000001</v>
      </c>
      <c r="F293" s="27">
        <f t="shared" si="4"/>
        <v>10</v>
      </c>
    </row>
    <row r="294" spans="1:6" x14ac:dyDescent="0.25">
      <c r="A294" s="26">
        <v>9.5666700000000002</v>
      </c>
      <c r="B294" s="17">
        <v>0.63</v>
      </c>
      <c r="C294" s="17">
        <v>0.442745</v>
      </c>
      <c r="D294" s="17">
        <v>0.31320500000000001</v>
      </c>
      <c r="E294" s="17">
        <v>0.23031599999999999</v>
      </c>
      <c r="F294" s="27">
        <f t="shared" si="4"/>
        <v>10</v>
      </c>
    </row>
    <row r="295" spans="1:6" x14ac:dyDescent="0.25">
      <c r="A295" s="26">
        <v>9.6</v>
      </c>
      <c r="B295" s="17">
        <v>0.63</v>
      </c>
      <c r="C295" s="17">
        <v>0.44169799999999998</v>
      </c>
      <c r="D295" s="17">
        <v>0.31220900000000001</v>
      </c>
      <c r="E295" s="17">
        <v>0.22922000000000001</v>
      </c>
      <c r="F295" s="27">
        <f t="shared" si="4"/>
        <v>10</v>
      </c>
    </row>
    <row r="296" spans="1:6" x14ac:dyDescent="0.25">
      <c r="A296" s="26">
        <v>9.6333300000000008</v>
      </c>
      <c r="B296" s="17">
        <v>0.62</v>
      </c>
      <c r="C296" s="17">
        <v>0.44084800000000002</v>
      </c>
      <c r="D296" s="17">
        <v>0.31111</v>
      </c>
      <c r="E296" s="17">
        <v>0.22821</v>
      </c>
      <c r="F296" s="27">
        <f t="shared" si="4"/>
        <v>10</v>
      </c>
    </row>
    <row r="297" spans="1:6" x14ac:dyDescent="0.25">
      <c r="A297" s="26">
        <v>9.6666699999999999</v>
      </c>
      <c r="B297" s="17">
        <v>0.62</v>
      </c>
      <c r="C297" s="17">
        <v>0.43979000000000001</v>
      </c>
      <c r="D297" s="17">
        <v>0.31012600000000001</v>
      </c>
      <c r="E297" s="17">
        <v>0.22720299999999999</v>
      </c>
      <c r="F297" s="27">
        <f t="shared" si="4"/>
        <v>10</v>
      </c>
    </row>
    <row r="298" spans="1:6" x14ac:dyDescent="0.25">
      <c r="A298" s="26">
        <v>9.6999999999999993</v>
      </c>
      <c r="B298" s="17">
        <v>0.62</v>
      </c>
      <c r="C298" s="17">
        <v>0.43895499999999998</v>
      </c>
      <c r="D298" s="17">
        <v>0.30930299999999999</v>
      </c>
      <c r="E298" s="17">
        <v>0.22625600000000001</v>
      </c>
      <c r="F298" s="27">
        <f t="shared" si="4"/>
        <v>10</v>
      </c>
    </row>
    <row r="299" spans="1:6" x14ac:dyDescent="0.25">
      <c r="A299" s="26">
        <v>9.7333300000000005</v>
      </c>
      <c r="B299" s="17">
        <v>0.62</v>
      </c>
      <c r="C299" s="17">
        <v>0.438141</v>
      </c>
      <c r="D299" s="17">
        <v>0.30835699999999999</v>
      </c>
      <c r="E299" s="17">
        <v>0.22525100000000001</v>
      </c>
      <c r="F299" s="27">
        <f t="shared" si="4"/>
        <v>10</v>
      </c>
    </row>
    <row r="300" spans="1:6" x14ac:dyDescent="0.25">
      <c r="A300" s="26">
        <v>9.7666699999999995</v>
      </c>
      <c r="B300" s="17">
        <v>0.62</v>
      </c>
      <c r="C300" s="17">
        <v>0.43724600000000002</v>
      </c>
      <c r="D300" s="17">
        <v>0.30729800000000002</v>
      </c>
      <c r="E300" s="17">
        <v>0.224106</v>
      </c>
      <c r="F300" s="27">
        <f t="shared" si="4"/>
        <v>10</v>
      </c>
    </row>
    <row r="301" spans="1:6" x14ac:dyDescent="0.25">
      <c r="A301" s="26">
        <v>9.8000000000000007</v>
      </c>
      <c r="B301" s="17">
        <v>0.62</v>
      </c>
      <c r="C301" s="17">
        <v>0.43597000000000002</v>
      </c>
      <c r="D301" s="17">
        <v>0.30613699999999999</v>
      </c>
      <c r="E301" s="17">
        <v>0.22314000000000001</v>
      </c>
      <c r="F301" s="27">
        <f t="shared" si="4"/>
        <v>10</v>
      </c>
    </row>
    <row r="302" spans="1:6" x14ac:dyDescent="0.25">
      <c r="A302" s="26">
        <v>9.8333300000000001</v>
      </c>
      <c r="B302" s="17">
        <v>0.62</v>
      </c>
      <c r="C302" s="17">
        <v>0.43492999999999998</v>
      </c>
      <c r="D302" s="17">
        <v>0.30515500000000001</v>
      </c>
      <c r="E302" s="17">
        <v>0.222498</v>
      </c>
      <c r="F302" s="27">
        <f t="shared" si="4"/>
        <v>10</v>
      </c>
    </row>
    <row r="303" spans="1:6" x14ac:dyDescent="0.25">
      <c r="A303" s="26">
        <v>9.8666699999999992</v>
      </c>
      <c r="B303" s="17">
        <v>0.62</v>
      </c>
      <c r="C303" s="17">
        <v>0.43392399999999998</v>
      </c>
      <c r="D303" s="17">
        <v>0.30424400000000001</v>
      </c>
      <c r="E303" s="17">
        <v>0.22179599999999999</v>
      </c>
      <c r="F303" s="27">
        <f t="shared" si="4"/>
        <v>10</v>
      </c>
    </row>
    <row r="304" spans="1:6" x14ac:dyDescent="0.25">
      <c r="A304" s="26">
        <v>9.9</v>
      </c>
      <c r="B304" s="17">
        <v>0.62</v>
      </c>
      <c r="C304" s="17">
        <v>0.43302000000000002</v>
      </c>
      <c r="D304" s="17">
        <v>0.30324000000000001</v>
      </c>
      <c r="E304" s="17">
        <v>0.22107199999999999</v>
      </c>
      <c r="F304" s="27">
        <f t="shared" si="4"/>
        <v>10</v>
      </c>
    </row>
    <row r="305" spans="1:6" x14ac:dyDescent="0.25">
      <c r="A305" s="26">
        <v>9.9333299999999998</v>
      </c>
      <c r="B305" s="17">
        <v>0.62</v>
      </c>
      <c r="C305" s="17">
        <v>0.432311</v>
      </c>
      <c r="D305" s="17">
        <v>0.30241400000000002</v>
      </c>
      <c r="E305" s="17">
        <v>0.220136</v>
      </c>
      <c r="F305" s="27">
        <f t="shared" si="4"/>
        <v>10</v>
      </c>
    </row>
    <row r="306" spans="1:6" x14ac:dyDescent="0.25">
      <c r="A306" s="26">
        <v>9.9666700000000006</v>
      </c>
      <c r="B306" s="17">
        <v>0.61</v>
      </c>
      <c r="C306" s="17">
        <v>0.43140099999999998</v>
      </c>
      <c r="D306" s="17">
        <v>0.30154999999999998</v>
      </c>
      <c r="E306" s="17">
        <v>0.219224</v>
      </c>
      <c r="F306" s="27">
        <f t="shared" si="4"/>
        <v>10</v>
      </c>
    </row>
    <row r="307" spans="1:6" x14ac:dyDescent="0.25">
      <c r="A307" s="26">
        <v>10</v>
      </c>
      <c r="B307" s="17">
        <v>0.61</v>
      </c>
      <c r="C307" s="17">
        <v>0.43058600000000002</v>
      </c>
      <c r="D307" s="17">
        <v>0.30047200000000002</v>
      </c>
      <c r="E307" s="17">
        <v>0.21820800000000001</v>
      </c>
      <c r="F307" s="27">
        <f t="shared" si="4"/>
        <v>10</v>
      </c>
    </row>
    <row r="308" spans="1:6" x14ac:dyDescent="0.25">
      <c r="A308" s="26">
        <v>10.033300000000001</v>
      </c>
      <c r="B308" s="17">
        <v>0.61</v>
      </c>
      <c r="C308" s="17">
        <v>0.42945800000000001</v>
      </c>
      <c r="D308" s="17">
        <v>0.29938999999999999</v>
      </c>
      <c r="E308" s="17">
        <v>0.21714600000000001</v>
      </c>
      <c r="F308" s="27">
        <f t="shared" si="4"/>
        <v>10</v>
      </c>
    </row>
    <row r="309" spans="1:6" x14ac:dyDescent="0.25">
      <c r="A309" s="26">
        <v>10.066700000000001</v>
      </c>
      <c r="B309" s="17">
        <v>0.61</v>
      </c>
      <c r="C309" s="17">
        <v>0.42860399999999998</v>
      </c>
      <c r="D309" s="17">
        <v>0.29855399999999999</v>
      </c>
      <c r="E309" s="17">
        <v>0.216451</v>
      </c>
      <c r="F309" s="27">
        <f t="shared" si="4"/>
        <v>10</v>
      </c>
    </row>
    <row r="310" spans="1:6" x14ac:dyDescent="0.25">
      <c r="A310" s="26">
        <v>10.1</v>
      </c>
      <c r="B310" s="17">
        <v>0.61</v>
      </c>
      <c r="C310" s="17">
        <v>0.42737799999999998</v>
      </c>
      <c r="D310" s="17">
        <v>0.29620299999999999</v>
      </c>
      <c r="E310" s="17">
        <v>0.21515799999999999</v>
      </c>
      <c r="F310" s="27">
        <f t="shared" si="4"/>
        <v>10</v>
      </c>
    </row>
    <row r="311" spans="1:6" x14ac:dyDescent="0.25">
      <c r="A311" s="26">
        <v>10.1333</v>
      </c>
      <c r="B311" s="17">
        <v>0.61</v>
      </c>
      <c r="C311" s="17">
        <v>0.42502400000000001</v>
      </c>
      <c r="D311" s="17">
        <v>0.29371799999999998</v>
      </c>
      <c r="E311" s="17">
        <v>0.212033</v>
      </c>
      <c r="F311" s="27">
        <f t="shared" si="4"/>
        <v>10</v>
      </c>
    </row>
    <row r="312" spans="1:6" x14ac:dyDescent="0.25">
      <c r="A312" s="26">
        <v>10.166700000000001</v>
      </c>
      <c r="B312" s="17">
        <v>0.61</v>
      </c>
      <c r="C312" s="17">
        <v>0.424035</v>
      </c>
      <c r="D312" s="17">
        <v>0.29271399999999997</v>
      </c>
      <c r="E312" s="17">
        <v>0.210786</v>
      </c>
      <c r="F312" s="27">
        <f t="shared" si="4"/>
        <v>10</v>
      </c>
    </row>
    <row r="313" spans="1:6" x14ac:dyDescent="0.25">
      <c r="A313" s="26">
        <v>10.199999999999999</v>
      </c>
      <c r="B313" s="17">
        <v>0.61</v>
      </c>
      <c r="C313" s="17">
        <v>0.42288700000000001</v>
      </c>
      <c r="D313" s="17">
        <v>0.29135299999999997</v>
      </c>
      <c r="E313" s="17">
        <v>0.20915900000000001</v>
      </c>
      <c r="F313" s="27">
        <f t="shared" si="4"/>
        <v>10</v>
      </c>
    </row>
    <row r="314" spans="1:6" x14ac:dyDescent="0.25">
      <c r="A314" s="26">
        <v>10.2333</v>
      </c>
      <c r="B314" s="17">
        <v>0.61</v>
      </c>
      <c r="C314" s="17">
        <v>0.421682</v>
      </c>
      <c r="D314" s="17">
        <v>0.29036299999999998</v>
      </c>
      <c r="E314" s="17">
        <v>0.207872</v>
      </c>
      <c r="F314" s="27">
        <f t="shared" si="4"/>
        <v>10</v>
      </c>
    </row>
    <row r="315" spans="1:6" x14ac:dyDescent="0.25">
      <c r="A315" s="26">
        <v>10.2667</v>
      </c>
      <c r="B315" s="17">
        <v>0.61</v>
      </c>
      <c r="C315" s="17">
        <v>0.42059000000000002</v>
      </c>
      <c r="D315" s="17">
        <v>0.28933500000000001</v>
      </c>
      <c r="E315" s="17">
        <v>0.20652999999999999</v>
      </c>
      <c r="F315" s="27">
        <f t="shared" si="4"/>
        <v>10</v>
      </c>
    </row>
    <row r="316" spans="1:6" x14ac:dyDescent="0.25">
      <c r="A316" s="26">
        <v>10.3</v>
      </c>
      <c r="B316" s="17">
        <v>0.6</v>
      </c>
      <c r="C316" s="17">
        <v>0.419651</v>
      </c>
      <c r="D316" s="17">
        <v>0.28845700000000002</v>
      </c>
      <c r="E316" s="17">
        <v>0.20583699999999999</v>
      </c>
      <c r="F316" s="27">
        <f t="shared" si="4"/>
        <v>10</v>
      </c>
    </row>
    <row r="317" spans="1:6" x14ac:dyDescent="0.25">
      <c r="A317" s="26">
        <v>10.333299999999999</v>
      </c>
      <c r="B317" s="17">
        <v>0.6</v>
      </c>
      <c r="C317" s="17">
        <v>0.41888500000000001</v>
      </c>
      <c r="D317" s="17">
        <v>0.28751900000000002</v>
      </c>
      <c r="E317" s="17">
        <v>0.20502999999999999</v>
      </c>
      <c r="F317" s="27">
        <f t="shared" si="4"/>
        <v>10</v>
      </c>
    </row>
    <row r="318" spans="1:6" x14ac:dyDescent="0.25">
      <c r="A318" s="26">
        <v>10.3667</v>
      </c>
      <c r="B318" s="17">
        <v>0.6</v>
      </c>
      <c r="C318" s="17">
        <v>0.418047</v>
      </c>
      <c r="D318" s="17">
        <v>0.28672500000000001</v>
      </c>
      <c r="E318" s="17">
        <v>0.20418900000000001</v>
      </c>
      <c r="F318" s="27">
        <f t="shared" si="4"/>
        <v>10</v>
      </c>
    </row>
    <row r="319" spans="1:6" x14ac:dyDescent="0.25">
      <c r="A319" s="26">
        <v>10.4</v>
      </c>
      <c r="B319" s="17">
        <v>0.6</v>
      </c>
      <c r="C319" s="17">
        <v>0.41727500000000001</v>
      </c>
      <c r="D319" s="17">
        <v>0.28580800000000001</v>
      </c>
      <c r="E319" s="17">
        <v>0.203212</v>
      </c>
      <c r="F319" s="27">
        <f t="shared" si="4"/>
        <v>10</v>
      </c>
    </row>
    <row r="320" spans="1:6" x14ac:dyDescent="0.25">
      <c r="A320" s="26">
        <v>10.433299999999999</v>
      </c>
      <c r="B320" s="17">
        <v>0.6</v>
      </c>
      <c r="C320" s="17">
        <v>0.41643200000000002</v>
      </c>
      <c r="D320" s="17">
        <v>0.28486899999999998</v>
      </c>
      <c r="E320" s="17">
        <v>0.202019</v>
      </c>
      <c r="F320" s="27">
        <f t="shared" si="4"/>
        <v>10</v>
      </c>
    </row>
    <row r="321" spans="1:6" x14ac:dyDescent="0.25">
      <c r="A321" s="26">
        <v>10.466699999999999</v>
      </c>
      <c r="B321" s="17">
        <v>0.6</v>
      </c>
      <c r="C321" s="17">
        <v>0.41559600000000002</v>
      </c>
      <c r="D321" s="17">
        <v>0.283997</v>
      </c>
      <c r="E321" s="17">
        <v>0.200851</v>
      </c>
      <c r="F321" s="27">
        <f t="shared" si="4"/>
        <v>10</v>
      </c>
    </row>
    <row r="322" spans="1:6" x14ac:dyDescent="0.25">
      <c r="A322" s="26">
        <v>10.5</v>
      </c>
      <c r="B322" s="17">
        <v>0.6</v>
      </c>
      <c r="C322" s="17">
        <v>0.414524</v>
      </c>
      <c r="D322" s="17">
        <v>0.28307900000000003</v>
      </c>
      <c r="E322" s="17">
        <v>0.199846</v>
      </c>
      <c r="F322" s="27">
        <f t="shared" si="4"/>
        <v>11</v>
      </c>
    </row>
    <row r="323" spans="1:6" x14ac:dyDescent="0.25">
      <c r="A323" s="26">
        <v>10.533300000000001</v>
      </c>
      <c r="B323" s="17">
        <v>0.6</v>
      </c>
      <c r="C323" s="17">
        <v>0.41368300000000002</v>
      </c>
      <c r="D323" s="17">
        <v>0.28229599999999999</v>
      </c>
      <c r="E323" s="17">
        <v>0.19907</v>
      </c>
      <c r="F323" s="27">
        <f t="shared" si="4"/>
        <v>11</v>
      </c>
    </row>
    <row r="324" spans="1:6" x14ac:dyDescent="0.25">
      <c r="A324" s="26">
        <v>10.566700000000001</v>
      </c>
      <c r="B324" s="17">
        <v>0.6</v>
      </c>
      <c r="C324" s="17">
        <v>0.41294799999999998</v>
      </c>
      <c r="D324" s="17">
        <v>0.281366</v>
      </c>
      <c r="E324" s="17">
        <v>0.19834099999999999</v>
      </c>
      <c r="F324" s="27">
        <f t="shared" si="4"/>
        <v>11</v>
      </c>
    </row>
    <row r="325" spans="1:6" x14ac:dyDescent="0.25">
      <c r="A325" s="26">
        <v>10.6</v>
      </c>
      <c r="B325" s="17">
        <v>0.6</v>
      </c>
      <c r="C325" s="17">
        <v>0.41209499999999999</v>
      </c>
      <c r="D325" s="17">
        <v>0.28036</v>
      </c>
      <c r="E325" s="17">
        <v>0.19742000000000001</v>
      </c>
      <c r="F325" s="27">
        <f t="shared" si="4"/>
        <v>11</v>
      </c>
    </row>
    <row r="326" spans="1:6" x14ac:dyDescent="0.25">
      <c r="A326" s="26">
        <v>10.6333</v>
      </c>
      <c r="B326" s="17">
        <v>0.6</v>
      </c>
      <c r="C326" s="17">
        <v>0.41131499999999999</v>
      </c>
      <c r="D326" s="17">
        <v>0.27956599999999998</v>
      </c>
      <c r="E326" s="17">
        <v>0.19647800000000001</v>
      </c>
      <c r="F326" s="27">
        <f t="shared" si="4"/>
        <v>11</v>
      </c>
    </row>
    <row r="327" spans="1:6" x14ac:dyDescent="0.25">
      <c r="A327" s="26">
        <v>10.666700000000001</v>
      </c>
      <c r="B327" s="17">
        <v>0.59</v>
      </c>
      <c r="C327" s="17">
        <v>0.410522</v>
      </c>
      <c r="D327" s="17">
        <v>0.27874900000000002</v>
      </c>
      <c r="E327" s="17">
        <v>0.19551499999999999</v>
      </c>
      <c r="F327" s="27">
        <f t="shared" si="4"/>
        <v>11</v>
      </c>
    </row>
    <row r="328" spans="1:6" x14ac:dyDescent="0.25">
      <c r="A328" s="26">
        <v>10.7</v>
      </c>
      <c r="B328" s="17">
        <v>0.59</v>
      </c>
      <c r="C328" s="17">
        <v>0.40978300000000001</v>
      </c>
      <c r="D328" s="17">
        <v>0.27797100000000002</v>
      </c>
      <c r="E328" s="17">
        <v>0.194441</v>
      </c>
      <c r="F328" s="27">
        <f t="shared" si="4"/>
        <v>11</v>
      </c>
    </row>
    <row r="329" spans="1:6" x14ac:dyDescent="0.25">
      <c r="A329" s="26">
        <v>10.7333</v>
      </c>
      <c r="B329" s="17">
        <v>0.59</v>
      </c>
      <c r="C329" s="17">
        <v>0.40878199999999998</v>
      </c>
      <c r="D329" s="17">
        <v>0.276895</v>
      </c>
      <c r="E329" s="17">
        <v>0.193549</v>
      </c>
      <c r="F329" s="27">
        <f t="shared" ref="F329:F392" si="5">ROUND(A329,0)</f>
        <v>11</v>
      </c>
    </row>
    <row r="330" spans="1:6" x14ac:dyDescent="0.25">
      <c r="A330" s="26">
        <v>10.7667</v>
      </c>
      <c r="B330" s="17">
        <v>0.59</v>
      </c>
      <c r="C330" s="17">
        <v>0.40787400000000001</v>
      </c>
      <c r="D330" s="17">
        <v>0.276119</v>
      </c>
      <c r="E330" s="17">
        <v>0.192828</v>
      </c>
      <c r="F330" s="27">
        <f t="shared" si="5"/>
        <v>11</v>
      </c>
    </row>
    <row r="331" spans="1:6" x14ac:dyDescent="0.25">
      <c r="A331" s="26">
        <v>10.8</v>
      </c>
      <c r="B331" s="17">
        <v>0.59</v>
      </c>
      <c r="C331" s="17">
        <v>0.40712999999999999</v>
      </c>
      <c r="D331" s="17">
        <v>0.27540500000000001</v>
      </c>
      <c r="E331" s="17">
        <v>0.19214200000000001</v>
      </c>
      <c r="F331" s="27">
        <f t="shared" si="5"/>
        <v>11</v>
      </c>
    </row>
    <row r="332" spans="1:6" x14ac:dyDescent="0.25">
      <c r="A332" s="26">
        <v>10.833299999999999</v>
      </c>
      <c r="B332" s="17">
        <v>0.59</v>
      </c>
      <c r="C332" s="17">
        <v>0.40635399999999999</v>
      </c>
      <c r="D332" s="17">
        <v>0.27455499999999999</v>
      </c>
      <c r="E332" s="17">
        <v>0.191333</v>
      </c>
      <c r="F332" s="27">
        <f t="shared" si="5"/>
        <v>11</v>
      </c>
    </row>
    <row r="333" spans="1:6" x14ac:dyDescent="0.25">
      <c r="A333" s="26">
        <v>10.8667</v>
      </c>
      <c r="B333" s="17">
        <v>0.59</v>
      </c>
      <c r="C333" s="17">
        <v>0.40562399999999998</v>
      </c>
      <c r="D333" s="17">
        <v>0.27371600000000001</v>
      </c>
      <c r="E333" s="17">
        <v>0.19068199999999999</v>
      </c>
      <c r="F333" s="27">
        <f t="shared" si="5"/>
        <v>11</v>
      </c>
    </row>
    <row r="334" spans="1:6" x14ac:dyDescent="0.25">
      <c r="A334" s="26">
        <v>10.9</v>
      </c>
      <c r="B334" s="17">
        <v>0.59</v>
      </c>
      <c r="C334" s="17">
        <v>0.40482299999999999</v>
      </c>
      <c r="D334" s="17">
        <v>0.27287299999999998</v>
      </c>
      <c r="E334" s="17">
        <v>0.189999</v>
      </c>
      <c r="F334" s="27">
        <f t="shared" si="5"/>
        <v>11</v>
      </c>
    </row>
    <row r="335" spans="1:6" x14ac:dyDescent="0.25">
      <c r="A335" s="26">
        <v>10.933299999999999</v>
      </c>
      <c r="B335" s="17">
        <v>0.59</v>
      </c>
      <c r="C335" s="17">
        <v>0.403951</v>
      </c>
      <c r="D335" s="17">
        <v>0.27206900000000001</v>
      </c>
      <c r="E335" s="17">
        <v>0.189216</v>
      </c>
      <c r="F335" s="27">
        <f t="shared" si="5"/>
        <v>11</v>
      </c>
    </row>
    <row r="336" spans="1:6" x14ac:dyDescent="0.25">
      <c r="A336" s="26">
        <v>10.966699999999999</v>
      </c>
      <c r="B336" s="17">
        <v>0.59</v>
      </c>
      <c r="C336" s="17">
        <v>0.40304800000000002</v>
      </c>
      <c r="D336" s="17">
        <v>0.27125100000000002</v>
      </c>
      <c r="E336" s="17">
        <v>0.18843399999999999</v>
      </c>
      <c r="F336" s="27">
        <f t="shared" si="5"/>
        <v>11</v>
      </c>
    </row>
    <row r="337" spans="1:6" x14ac:dyDescent="0.25">
      <c r="A337" s="26">
        <v>11</v>
      </c>
      <c r="B337" s="17">
        <v>0.59</v>
      </c>
      <c r="C337" s="17">
        <v>0.40230100000000002</v>
      </c>
      <c r="D337" s="17">
        <v>0.27055200000000001</v>
      </c>
      <c r="E337" s="17">
        <v>0.187753</v>
      </c>
      <c r="F337" s="27">
        <f t="shared" si="5"/>
        <v>11</v>
      </c>
    </row>
    <row r="338" spans="1:6" x14ac:dyDescent="0.25">
      <c r="A338" s="26">
        <v>11.033300000000001</v>
      </c>
      <c r="B338" s="17">
        <v>0.59</v>
      </c>
      <c r="C338" s="17">
        <v>0.40167799999999998</v>
      </c>
      <c r="D338" s="17">
        <v>0.26993299999999998</v>
      </c>
      <c r="E338" s="17">
        <v>0.18715200000000001</v>
      </c>
      <c r="F338" s="27">
        <f t="shared" si="5"/>
        <v>11</v>
      </c>
    </row>
    <row r="339" spans="1:6" x14ac:dyDescent="0.25">
      <c r="A339" s="26">
        <v>11.066700000000001</v>
      </c>
      <c r="B339" s="17">
        <v>0.57999999999999996</v>
      </c>
      <c r="C339" s="17">
        <v>0.40104200000000001</v>
      </c>
      <c r="D339" s="17">
        <v>0.26916499999999999</v>
      </c>
      <c r="E339" s="17">
        <v>0.18666199999999999</v>
      </c>
      <c r="F339" s="27">
        <f t="shared" si="5"/>
        <v>11</v>
      </c>
    </row>
    <row r="340" spans="1:6" x14ac:dyDescent="0.25">
      <c r="A340" s="26">
        <v>11.1</v>
      </c>
      <c r="B340" s="17">
        <v>0.57999999999999996</v>
      </c>
      <c r="C340" s="17">
        <v>0.400362</v>
      </c>
      <c r="D340" s="17">
        <v>0.26850099999999999</v>
      </c>
      <c r="E340" s="17">
        <v>0.18598400000000001</v>
      </c>
      <c r="F340" s="27">
        <f t="shared" si="5"/>
        <v>11</v>
      </c>
    </row>
    <row r="341" spans="1:6" x14ac:dyDescent="0.25">
      <c r="A341" s="26">
        <v>11.1333</v>
      </c>
      <c r="B341" s="17">
        <v>0.57999999999999996</v>
      </c>
      <c r="C341" s="17">
        <v>0.39865899999999999</v>
      </c>
      <c r="D341" s="17">
        <v>0.266065</v>
      </c>
      <c r="E341" s="17">
        <v>0.18407799999999999</v>
      </c>
      <c r="F341" s="27">
        <f t="shared" si="5"/>
        <v>11</v>
      </c>
    </row>
    <row r="342" spans="1:6" x14ac:dyDescent="0.25">
      <c r="A342" s="26">
        <v>11.166700000000001</v>
      </c>
      <c r="B342" s="17">
        <v>0.57999999999999996</v>
      </c>
      <c r="C342" s="17">
        <v>0.397063</v>
      </c>
      <c r="D342" s="17">
        <v>0.26452999999999999</v>
      </c>
      <c r="E342" s="17">
        <v>0.18224599999999999</v>
      </c>
      <c r="F342" s="27">
        <f t="shared" si="5"/>
        <v>11</v>
      </c>
    </row>
    <row r="343" spans="1:6" x14ac:dyDescent="0.25">
      <c r="A343" s="26">
        <v>11.2</v>
      </c>
      <c r="B343" s="17">
        <v>0.57999999999999996</v>
      </c>
      <c r="C343" s="17">
        <v>0.39599200000000001</v>
      </c>
      <c r="D343" s="17">
        <v>0.26352799999999998</v>
      </c>
      <c r="E343" s="17">
        <v>0.18127699999999999</v>
      </c>
      <c r="F343" s="27">
        <f t="shared" si="5"/>
        <v>11</v>
      </c>
    </row>
    <row r="344" spans="1:6" x14ac:dyDescent="0.25">
      <c r="A344" s="26">
        <v>11.2333</v>
      </c>
      <c r="B344" s="17">
        <v>0.57999999999999996</v>
      </c>
      <c r="C344" s="17">
        <v>0.39525700000000002</v>
      </c>
      <c r="D344" s="17">
        <v>0.262517</v>
      </c>
      <c r="E344" s="17">
        <v>0.180476</v>
      </c>
      <c r="F344" s="27">
        <f t="shared" si="5"/>
        <v>11</v>
      </c>
    </row>
    <row r="345" spans="1:6" x14ac:dyDescent="0.25">
      <c r="A345" s="26">
        <v>11.2667</v>
      </c>
      <c r="B345" s="17">
        <v>0.57999999999999996</v>
      </c>
      <c r="C345" s="17">
        <v>0.39455499999999999</v>
      </c>
      <c r="D345" s="17">
        <v>0.26175399999999999</v>
      </c>
      <c r="E345" s="17">
        <v>0.17974100000000001</v>
      </c>
      <c r="F345" s="27">
        <f t="shared" si="5"/>
        <v>11</v>
      </c>
    </row>
    <row r="346" spans="1:6" x14ac:dyDescent="0.25">
      <c r="A346" s="26">
        <v>11.3</v>
      </c>
      <c r="B346" s="17">
        <v>0.57999999999999996</v>
      </c>
      <c r="C346" s="17">
        <v>0.39382800000000001</v>
      </c>
      <c r="D346" s="17">
        <v>0.26096799999999998</v>
      </c>
      <c r="E346" s="17">
        <v>0.17929200000000001</v>
      </c>
      <c r="F346" s="27">
        <f t="shared" si="5"/>
        <v>11</v>
      </c>
    </row>
    <row r="347" spans="1:6" x14ac:dyDescent="0.25">
      <c r="A347" s="26">
        <v>11.333299999999999</v>
      </c>
      <c r="B347" s="17">
        <v>0.57999999999999996</v>
      </c>
      <c r="C347" s="17">
        <v>0.39317099999999999</v>
      </c>
      <c r="D347" s="17">
        <v>0.26016</v>
      </c>
      <c r="E347" s="17">
        <v>0.17854800000000001</v>
      </c>
      <c r="F347" s="27">
        <f t="shared" si="5"/>
        <v>11</v>
      </c>
    </row>
    <row r="348" spans="1:6" x14ac:dyDescent="0.25">
      <c r="A348" s="26">
        <v>11.3667</v>
      </c>
      <c r="B348" s="17">
        <v>0.57999999999999996</v>
      </c>
      <c r="C348" s="17">
        <v>0.39250299999999999</v>
      </c>
      <c r="D348" s="17">
        <v>0.25931100000000001</v>
      </c>
      <c r="E348" s="17">
        <v>0.17785999999999999</v>
      </c>
      <c r="F348" s="27">
        <f t="shared" si="5"/>
        <v>11</v>
      </c>
    </row>
    <row r="349" spans="1:6" x14ac:dyDescent="0.25">
      <c r="A349" s="26">
        <v>11.4</v>
      </c>
      <c r="B349" s="17">
        <v>0.57999999999999996</v>
      </c>
      <c r="C349" s="17">
        <v>0.39177099999999998</v>
      </c>
      <c r="D349" s="17">
        <v>0.25845000000000001</v>
      </c>
      <c r="E349" s="17">
        <v>0.17707500000000001</v>
      </c>
      <c r="F349" s="27">
        <f t="shared" si="5"/>
        <v>11</v>
      </c>
    </row>
    <row r="350" spans="1:6" x14ac:dyDescent="0.25">
      <c r="A350" s="26">
        <v>11.433299999999999</v>
      </c>
      <c r="B350" s="17">
        <v>0.56999999999999995</v>
      </c>
      <c r="C350" s="17">
        <v>0.39083400000000001</v>
      </c>
      <c r="D350" s="17">
        <v>0.257411</v>
      </c>
      <c r="E350" s="17">
        <v>0.176117</v>
      </c>
      <c r="F350" s="27">
        <f t="shared" si="5"/>
        <v>11</v>
      </c>
    </row>
    <row r="351" spans="1:6" x14ac:dyDescent="0.25">
      <c r="A351" s="26">
        <v>11.466699999999999</v>
      </c>
      <c r="B351" s="17">
        <v>0.56999999999999995</v>
      </c>
      <c r="C351" s="17">
        <v>0.39014199999999999</v>
      </c>
      <c r="D351" s="17">
        <v>0.25679600000000002</v>
      </c>
      <c r="E351" s="17">
        <v>0.175399</v>
      </c>
      <c r="F351" s="27">
        <f t="shared" si="5"/>
        <v>11</v>
      </c>
    </row>
    <row r="352" spans="1:6" x14ac:dyDescent="0.25">
      <c r="A352" s="26">
        <v>11.5</v>
      </c>
      <c r="B352" s="17">
        <v>0.56999999999999995</v>
      </c>
      <c r="C352" s="17">
        <v>0.389571</v>
      </c>
      <c r="D352" s="17">
        <v>0.25615399999999999</v>
      </c>
      <c r="E352" s="17">
        <v>0.17462900000000001</v>
      </c>
      <c r="F352" s="27">
        <f t="shared" si="5"/>
        <v>12</v>
      </c>
    </row>
    <row r="353" spans="1:6" x14ac:dyDescent="0.25">
      <c r="A353" s="26">
        <v>11.533300000000001</v>
      </c>
      <c r="B353" s="17">
        <v>0.56999999999999995</v>
      </c>
      <c r="C353" s="17">
        <v>0.38877800000000001</v>
      </c>
      <c r="D353" s="17">
        <v>0.255361</v>
      </c>
      <c r="E353" s="17">
        <v>0.17396800000000001</v>
      </c>
      <c r="F353" s="27">
        <f t="shared" si="5"/>
        <v>12</v>
      </c>
    </row>
    <row r="354" spans="1:6" x14ac:dyDescent="0.25">
      <c r="A354" s="26">
        <v>11.566700000000001</v>
      </c>
      <c r="B354" s="17">
        <v>0.56999999999999995</v>
      </c>
      <c r="C354" s="17">
        <v>0.38805499999999998</v>
      </c>
      <c r="D354" s="17">
        <v>0.25469700000000001</v>
      </c>
      <c r="E354" s="17">
        <v>0.173405</v>
      </c>
      <c r="F354" s="27">
        <f t="shared" si="5"/>
        <v>12</v>
      </c>
    </row>
    <row r="355" spans="1:6" x14ac:dyDescent="0.25">
      <c r="A355" s="26">
        <v>11.6</v>
      </c>
      <c r="B355" s="17">
        <v>0.56999999999999995</v>
      </c>
      <c r="C355" s="17">
        <v>0.38719199999999998</v>
      </c>
      <c r="D355" s="17">
        <v>0.25389699999999998</v>
      </c>
      <c r="E355" s="17">
        <v>0.17242199999999999</v>
      </c>
      <c r="F355" s="27">
        <f t="shared" si="5"/>
        <v>12</v>
      </c>
    </row>
    <row r="356" spans="1:6" x14ac:dyDescent="0.25">
      <c r="A356" s="26">
        <v>11.6333</v>
      </c>
      <c r="B356" s="17">
        <v>0.56999999999999995</v>
      </c>
      <c r="C356" s="17">
        <v>0.386438</v>
      </c>
      <c r="D356" s="17">
        <v>0.253135</v>
      </c>
      <c r="E356" s="17">
        <v>0.17155999999999999</v>
      </c>
      <c r="F356" s="27">
        <f t="shared" si="5"/>
        <v>12</v>
      </c>
    </row>
    <row r="357" spans="1:6" x14ac:dyDescent="0.25">
      <c r="A357" s="26">
        <v>11.666700000000001</v>
      </c>
      <c r="B357" s="17">
        <v>0.56999999999999995</v>
      </c>
      <c r="C357" s="17">
        <v>0.38553199999999999</v>
      </c>
      <c r="D357" s="17">
        <v>0.252191</v>
      </c>
      <c r="E357" s="17">
        <v>0.17072000000000001</v>
      </c>
      <c r="F357" s="27">
        <f t="shared" si="5"/>
        <v>12</v>
      </c>
    </row>
    <row r="358" spans="1:6" x14ac:dyDescent="0.25">
      <c r="A358" s="26">
        <v>11.7</v>
      </c>
      <c r="B358" s="17">
        <v>0.56999999999999995</v>
      </c>
      <c r="C358" s="17">
        <v>0.384876</v>
      </c>
      <c r="D358" s="17">
        <v>0.251467</v>
      </c>
      <c r="E358" s="17">
        <v>0.17014000000000001</v>
      </c>
      <c r="F358" s="27">
        <f t="shared" si="5"/>
        <v>12</v>
      </c>
    </row>
    <row r="359" spans="1:6" x14ac:dyDescent="0.25">
      <c r="A359" s="26">
        <v>11.7333</v>
      </c>
      <c r="B359" s="17">
        <v>0.56999999999999995</v>
      </c>
      <c r="C359" s="17">
        <v>0.38422000000000001</v>
      </c>
      <c r="D359" s="17">
        <v>0.25069399999999997</v>
      </c>
      <c r="E359" s="17">
        <v>0.16952800000000001</v>
      </c>
      <c r="F359" s="27">
        <f t="shared" si="5"/>
        <v>12</v>
      </c>
    </row>
    <row r="360" spans="1:6" x14ac:dyDescent="0.25">
      <c r="A360" s="26">
        <v>11.7667</v>
      </c>
      <c r="B360" s="17">
        <v>0.56999999999999995</v>
      </c>
      <c r="C360" s="17">
        <v>0.38356400000000002</v>
      </c>
      <c r="D360" s="17">
        <v>0.249891</v>
      </c>
      <c r="E360" s="17">
        <v>0.168875</v>
      </c>
      <c r="F360" s="27">
        <f t="shared" si="5"/>
        <v>12</v>
      </c>
    </row>
    <row r="361" spans="1:6" x14ac:dyDescent="0.25">
      <c r="A361" s="26">
        <v>11.8</v>
      </c>
      <c r="B361" s="17">
        <v>0.56999999999999995</v>
      </c>
      <c r="C361" s="17">
        <v>0.38297199999999998</v>
      </c>
      <c r="D361" s="17">
        <v>0.24928700000000001</v>
      </c>
      <c r="E361" s="17">
        <v>0.168212</v>
      </c>
      <c r="F361" s="27">
        <f t="shared" si="5"/>
        <v>12</v>
      </c>
    </row>
    <row r="362" spans="1:6" x14ac:dyDescent="0.25">
      <c r="A362" s="26">
        <v>11.833299999999999</v>
      </c>
      <c r="B362" s="17">
        <v>0.56999999999999995</v>
      </c>
      <c r="C362" s="17">
        <v>0.38229200000000002</v>
      </c>
      <c r="D362" s="17">
        <v>0.24850800000000001</v>
      </c>
      <c r="E362" s="17">
        <v>0.16755999999999999</v>
      </c>
      <c r="F362" s="27">
        <f t="shared" si="5"/>
        <v>12</v>
      </c>
    </row>
    <row r="363" spans="1:6" x14ac:dyDescent="0.25">
      <c r="A363" s="26">
        <v>11.8667</v>
      </c>
      <c r="B363" s="17">
        <v>0.56999999999999995</v>
      </c>
      <c r="C363" s="17">
        <v>0.38150499999999998</v>
      </c>
      <c r="D363" s="17">
        <v>0.247617</v>
      </c>
      <c r="E363" s="17">
        <v>0.16683500000000001</v>
      </c>
      <c r="F363" s="27">
        <f t="shared" si="5"/>
        <v>12</v>
      </c>
    </row>
    <row r="364" spans="1:6" x14ac:dyDescent="0.25">
      <c r="A364" s="26">
        <v>11.9</v>
      </c>
      <c r="B364" s="17">
        <v>0.56000000000000005</v>
      </c>
      <c r="C364" s="17">
        <v>0.380629</v>
      </c>
      <c r="D364" s="17">
        <v>0.24676699999999999</v>
      </c>
      <c r="E364" s="17">
        <v>0.16606799999999999</v>
      </c>
      <c r="F364" s="27">
        <f t="shared" si="5"/>
        <v>12</v>
      </c>
    </row>
    <row r="365" spans="1:6" x14ac:dyDescent="0.25">
      <c r="A365" s="26">
        <v>11.933299999999999</v>
      </c>
      <c r="B365" s="17">
        <v>0.56000000000000005</v>
      </c>
      <c r="C365" s="17">
        <v>0.37997599999999998</v>
      </c>
      <c r="D365" s="17">
        <v>0.246036</v>
      </c>
      <c r="E365" s="17">
        <v>0.165547</v>
      </c>
      <c r="F365" s="27">
        <f t="shared" si="5"/>
        <v>12</v>
      </c>
    </row>
    <row r="366" spans="1:6" x14ac:dyDescent="0.25">
      <c r="A366" s="26">
        <v>11.966699999999999</v>
      </c>
      <c r="B366" s="17">
        <v>0.56000000000000005</v>
      </c>
      <c r="C366" s="17">
        <v>0.37916499999999997</v>
      </c>
      <c r="D366" s="17">
        <v>0.245306</v>
      </c>
      <c r="E366" s="17">
        <v>0.16492100000000001</v>
      </c>
      <c r="F366" s="27">
        <f t="shared" si="5"/>
        <v>12</v>
      </c>
    </row>
    <row r="367" spans="1:6" x14ac:dyDescent="0.25">
      <c r="A367" s="26">
        <v>12</v>
      </c>
      <c r="B367" s="17">
        <v>0.56000000000000005</v>
      </c>
      <c r="C367" s="17">
        <v>0.37856299999999998</v>
      </c>
      <c r="D367" s="17">
        <v>0.244473</v>
      </c>
      <c r="E367" s="17">
        <v>0.16426299999999999</v>
      </c>
      <c r="F367" s="27">
        <f t="shared" si="5"/>
        <v>12</v>
      </c>
    </row>
    <row r="368" spans="1:6" x14ac:dyDescent="0.25">
      <c r="A368" s="26">
        <v>12.033300000000001</v>
      </c>
      <c r="B368" s="17">
        <v>0.56000000000000005</v>
      </c>
      <c r="C368" s="17">
        <v>0.37796200000000002</v>
      </c>
      <c r="D368" s="17">
        <v>0.243812</v>
      </c>
      <c r="E368" s="17">
        <v>0.16366</v>
      </c>
      <c r="F368" s="27">
        <f t="shared" si="5"/>
        <v>12</v>
      </c>
    </row>
    <row r="369" spans="1:6" x14ac:dyDescent="0.25">
      <c r="A369" s="26">
        <v>12.066700000000001</v>
      </c>
      <c r="B369" s="17">
        <v>0.56000000000000005</v>
      </c>
      <c r="C369" s="17">
        <v>0.37735600000000002</v>
      </c>
      <c r="D369" s="17">
        <v>0.24316099999999999</v>
      </c>
      <c r="E369" s="17">
        <v>0.16300400000000001</v>
      </c>
      <c r="F369" s="27">
        <f t="shared" si="5"/>
        <v>12</v>
      </c>
    </row>
    <row r="370" spans="1:6" x14ac:dyDescent="0.25">
      <c r="A370" s="26">
        <v>12.1</v>
      </c>
      <c r="B370" s="17">
        <v>0.56000000000000005</v>
      </c>
      <c r="C370" s="17">
        <v>0.37664199999999998</v>
      </c>
      <c r="D370" s="17">
        <v>0.242506</v>
      </c>
      <c r="E370" s="17">
        <v>0.16228600000000001</v>
      </c>
      <c r="F370" s="27">
        <f t="shared" si="5"/>
        <v>12</v>
      </c>
    </row>
    <row r="371" spans="1:6" x14ac:dyDescent="0.25">
      <c r="A371" s="26">
        <v>12.1333</v>
      </c>
      <c r="B371" s="17">
        <v>0.56000000000000005</v>
      </c>
      <c r="C371" s="17">
        <v>0.37577700000000003</v>
      </c>
      <c r="D371" s="17">
        <v>0.24177100000000001</v>
      </c>
      <c r="E371" s="17">
        <v>0.161633</v>
      </c>
      <c r="F371" s="27">
        <f t="shared" si="5"/>
        <v>12</v>
      </c>
    </row>
    <row r="372" spans="1:6" x14ac:dyDescent="0.25">
      <c r="A372" s="26">
        <v>12.166700000000001</v>
      </c>
      <c r="B372" s="17">
        <v>0.56000000000000005</v>
      </c>
      <c r="C372" s="17">
        <v>0.37315599999999999</v>
      </c>
      <c r="D372" s="17">
        <v>0.23710500000000001</v>
      </c>
      <c r="E372" s="17">
        <v>0.159051</v>
      </c>
      <c r="F372" s="27">
        <f t="shared" si="5"/>
        <v>12</v>
      </c>
    </row>
    <row r="373" spans="1:6" x14ac:dyDescent="0.25">
      <c r="A373" s="26">
        <v>12.2</v>
      </c>
      <c r="B373" s="17">
        <v>0.56000000000000005</v>
      </c>
      <c r="C373" s="17">
        <v>0.37195600000000001</v>
      </c>
      <c r="D373" s="17">
        <v>0.234458</v>
      </c>
      <c r="E373" s="17">
        <v>0.157997</v>
      </c>
      <c r="F373" s="27">
        <f t="shared" si="5"/>
        <v>12</v>
      </c>
    </row>
    <row r="374" spans="1:6" x14ac:dyDescent="0.25">
      <c r="A374" s="26">
        <v>12.2333</v>
      </c>
      <c r="B374" s="17">
        <v>0.56000000000000005</v>
      </c>
      <c r="C374" s="17">
        <v>0.371064</v>
      </c>
      <c r="D374" s="17">
        <v>0.23300000000000001</v>
      </c>
      <c r="E374" s="17">
        <v>0.15700700000000001</v>
      </c>
      <c r="F374" s="27">
        <f t="shared" si="5"/>
        <v>12</v>
      </c>
    </row>
    <row r="375" spans="1:6" x14ac:dyDescent="0.25">
      <c r="A375" s="26">
        <v>12.2667</v>
      </c>
      <c r="B375" s="17">
        <v>0.56000000000000005</v>
      </c>
      <c r="C375" s="17">
        <v>0.37026199999999998</v>
      </c>
      <c r="D375" s="17">
        <v>0.23186599999999999</v>
      </c>
      <c r="E375" s="17">
        <v>0.15614400000000001</v>
      </c>
      <c r="F375" s="27">
        <f t="shared" si="5"/>
        <v>12</v>
      </c>
    </row>
    <row r="376" spans="1:6" x14ac:dyDescent="0.25">
      <c r="A376" s="26">
        <v>12.3</v>
      </c>
      <c r="B376" s="17">
        <v>0.56000000000000005</v>
      </c>
      <c r="C376" s="17">
        <v>0.36944700000000003</v>
      </c>
      <c r="D376" s="17">
        <v>0.23089299999999999</v>
      </c>
      <c r="E376" s="17">
        <v>0.15526200000000001</v>
      </c>
      <c r="F376" s="27">
        <f t="shared" si="5"/>
        <v>12</v>
      </c>
    </row>
    <row r="377" spans="1:6" x14ac:dyDescent="0.25">
      <c r="A377" s="26">
        <v>12.333299999999999</v>
      </c>
      <c r="B377" s="17">
        <v>0.56000000000000005</v>
      </c>
      <c r="C377" s="17">
        <v>0.36873899999999998</v>
      </c>
      <c r="D377" s="17">
        <v>0.23003599999999999</v>
      </c>
      <c r="E377" s="17">
        <v>0.15442400000000001</v>
      </c>
      <c r="F377" s="27">
        <f t="shared" si="5"/>
        <v>12</v>
      </c>
    </row>
    <row r="378" spans="1:6" x14ac:dyDescent="0.25">
      <c r="A378" s="26">
        <v>12.3667</v>
      </c>
      <c r="B378" s="17">
        <v>0.55000000000000004</v>
      </c>
      <c r="C378" s="17">
        <v>0.36795099999999997</v>
      </c>
      <c r="D378" s="17">
        <v>0.229237</v>
      </c>
      <c r="E378" s="17">
        <v>0.153669</v>
      </c>
      <c r="F378" s="27">
        <f t="shared" si="5"/>
        <v>12</v>
      </c>
    </row>
    <row r="379" spans="1:6" x14ac:dyDescent="0.25">
      <c r="A379" s="26">
        <v>12.4</v>
      </c>
      <c r="B379" s="17">
        <v>0.55000000000000004</v>
      </c>
      <c r="C379" s="17">
        <v>0.36730099999999999</v>
      </c>
      <c r="D379" s="17">
        <v>0.228352</v>
      </c>
      <c r="E379" s="17">
        <v>0.153061</v>
      </c>
      <c r="F379" s="27">
        <f t="shared" si="5"/>
        <v>12</v>
      </c>
    </row>
    <row r="380" spans="1:6" x14ac:dyDescent="0.25">
      <c r="A380" s="26">
        <v>12.433299999999999</v>
      </c>
      <c r="B380" s="17">
        <v>0.55000000000000004</v>
      </c>
      <c r="C380" s="17">
        <v>0.366726</v>
      </c>
      <c r="D380" s="17">
        <v>0.22738900000000001</v>
      </c>
      <c r="E380" s="17">
        <v>0.15235000000000001</v>
      </c>
      <c r="F380" s="27">
        <f t="shared" si="5"/>
        <v>12</v>
      </c>
    </row>
    <row r="381" spans="1:6" x14ac:dyDescent="0.25">
      <c r="A381" s="26">
        <v>12.466699999999999</v>
      </c>
      <c r="B381" s="17">
        <v>0.55000000000000004</v>
      </c>
      <c r="C381" s="17">
        <v>0.365977</v>
      </c>
      <c r="D381" s="17">
        <v>0.22644600000000001</v>
      </c>
      <c r="E381" s="17">
        <v>0.15168100000000001</v>
      </c>
      <c r="F381" s="27">
        <f t="shared" si="5"/>
        <v>12</v>
      </c>
    </row>
    <row r="382" spans="1:6" x14ac:dyDescent="0.25">
      <c r="A382" s="26">
        <v>12.5</v>
      </c>
      <c r="B382" s="17">
        <v>0.55000000000000004</v>
      </c>
      <c r="C382" s="17">
        <v>0.36529200000000001</v>
      </c>
      <c r="D382" s="17">
        <v>0.22572999999999999</v>
      </c>
      <c r="E382" s="17">
        <v>0.15107599999999999</v>
      </c>
      <c r="F382" s="27">
        <f t="shared" si="5"/>
        <v>13</v>
      </c>
    </row>
    <row r="383" spans="1:6" x14ac:dyDescent="0.25">
      <c r="A383" s="26">
        <v>12.533300000000001</v>
      </c>
      <c r="B383" s="17">
        <v>0.55000000000000004</v>
      </c>
      <c r="C383" s="17">
        <v>0.36455599999999999</v>
      </c>
      <c r="D383" s="17">
        <v>0.22494600000000001</v>
      </c>
      <c r="E383" s="17">
        <v>0.15040899999999999</v>
      </c>
      <c r="F383" s="27">
        <f t="shared" si="5"/>
        <v>13</v>
      </c>
    </row>
    <row r="384" spans="1:6" x14ac:dyDescent="0.25">
      <c r="A384" s="26">
        <v>12.566700000000001</v>
      </c>
      <c r="B384" s="17">
        <v>0.55000000000000004</v>
      </c>
      <c r="C384" s="17">
        <v>0.363846</v>
      </c>
      <c r="D384" s="17">
        <v>0.22420699999999999</v>
      </c>
      <c r="E384" s="17">
        <v>0.149754</v>
      </c>
      <c r="F384" s="27">
        <f t="shared" si="5"/>
        <v>13</v>
      </c>
    </row>
    <row r="385" spans="1:6" x14ac:dyDescent="0.25">
      <c r="A385" s="26">
        <v>12.6</v>
      </c>
      <c r="B385" s="17">
        <v>0.55000000000000004</v>
      </c>
      <c r="C385" s="17">
        <v>0.36305599999999999</v>
      </c>
      <c r="D385" s="17">
        <v>0.223438</v>
      </c>
      <c r="E385" s="17">
        <v>0.14913000000000001</v>
      </c>
      <c r="F385" s="27">
        <f t="shared" si="5"/>
        <v>13</v>
      </c>
    </row>
    <row r="386" spans="1:6" x14ac:dyDescent="0.25">
      <c r="A386" s="26">
        <v>12.6333</v>
      </c>
      <c r="B386" s="17">
        <v>0.55000000000000004</v>
      </c>
      <c r="C386" s="17">
        <v>0.36230400000000001</v>
      </c>
      <c r="D386" s="17">
        <v>0.22259200000000001</v>
      </c>
      <c r="E386" s="17">
        <v>0.14830399999999999</v>
      </c>
      <c r="F386" s="27">
        <f t="shared" si="5"/>
        <v>13</v>
      </c>
    </row>
    <row r="387" spans="1:6" x14ac:dyDescent="0.25">
      <c r="A387" s="26">
        <v>12.666700000000001</v>
      </c>
      <c r="B387" s="17">
        <v>0.55000000000000004</v>
      </c>
      <c r="C387" s="17">
        <v>0.36158400000000002</v>
      </c>
      <c r="D387" s="17">
        <v>0.221778</v>
      </c>
      <c r="E387" s="17">
        <v>0.14771400000000001</v>
      </c>
      <c r="F387" s="27">
        <f t="shared" si="5"/>
        <v>13</v>
      </c>
    </row>
    <row r="388" spans="1:6" x14ac:dyDescent="0.25">
      <c r="A388" s="26">
        <v>12.7</v>
      </c>
      <c r="B388" s="17">
        <v>0.55000000000000004</v>
      </c>
      <c r="C388" s="17">
        <v>0.36088300000000001</v>
      </c>
      <c r="D388" s="17">
        <v>0.22095200000000001</v>
      </c>
      <c r="E388" s="17">
        <v>0.147124</v>
      </c>
      <c r="F388" s="27">
        <f t="shared" si="5"/>
        <v>13</v>
      </c>
    </row>
    <row r="389" spans="1:6" x14ac:dyDescent="0.25">
      <c r="A389" s="26">
        <v>12.7333</v>
      </c>
      <c r="B389" s="17">
        <v>0.55000000000000004</v>
      </c>
      <c r="C389" s="17">
        <v>0.36034300000000002</v>
      </c>
      <c r="D389" s="17">
        <v>0.22026999999999999</v>
      </c>
      <c r="E389" s="17">
        <v>0.146536</v>
      </c>
      <c r="F389" s="27">
        <f t="shared" si="5"/>
        <v>13</v>
      </c>
    </row>
    <row r="390" spans="1:6" x14ac:dyDescent="0.25">
      <c r="A390" s="26">
        <v>12.7667</v>
      </c>
      <c r="B390" s="17">
        <v>0.55000000000000004</v>
      </c>
      <c r="C390" s="17">
        <v>0.35963099999999998</v>
      </c>
      <c r="D390" s="17">
        <v>0.21956200000000001</v>
      </c>
      <c r="E390" s="17">
        <v>0.145958</v>
      </c>
      <c r="F390" s="27">
        <f t="shared" si="5"/>
        <v>13</v>
      </c>
    </row>
    <row r="391" spans="1:6" x14ac:dyDescent="0.25">
      <c r="A391" s="26">
        <v>12.8</v>
      </c>
      <c r="B391" s="17">
        <v>0.55000000000000004</v>
      </c>
      <c r="C391" s="17">
        <v>0.35896800000000001</v>
      </c>
      <c r="D391" s="17">
        <v>0.21889900000000001</v>
      </c>
      <c r="E391" s="17">
        <v>0.14524999999999999</v>
      </c>
      <c r="F391" s="27">
        <f t="shared" si="5"/>
        <v>13</v>
      </c>
    </row>
    <row r="392" spans="1:6" x14ac:dyDescent="0.25">
      <c r="A392" s="26">
        <v>12.833299999999999</v>
      </c>
      <c r="B392" s="17">
        <v>0.54</v>
      </c>
      <c r="C392" s="17">
        <v>0.358072</v>
      </c>
      <c r="D392" s="17">
        <v>0.21815499999999999</v>
      </c>
      <c r="E392" s="17">
        <v>0.14477499999999999</v>
      </c>
      <c r="F392" s="27">
        <f t="shared" si="5"/>
        <v>13</v>
      </c>
    </row>
    <row r="393" spans="1:6" x14ac:dyDescent="0.25">
      <c r="A393" s="26">
        <v>12.8667</v>
      </c>
      <c r="B393" s="17">
        <v>0.54</v>
      </c>
      <c r="C393" s="17">
        <v>0.357429</v>
      </c>
      <c r="D393" s="17">
        <v>0.217472</v>
      </c>
      <c r="E393" s="17">
        <v>0.14431099999999999</v>
      </c>
      <c r="F393" s="27">
        <f t="shared" ref="F393:F456" si="6">ROUND(A393,0)</f>
        <v>13</v>
      </c>
    </row>
    <row r="394" spans="1:6" x14ac:dyDescent="0.25">
      <c r="A394" s="26">
        <v>12.9</v>
      </c>
      <c r="B394" s="17">
        <v>0.54</v>
      </c>
      <c r="C394" s="17">
        <v>0.35683599999999999</v>
      </c>
      <c r="D394" s="17">
        <v>0.216862</v>
      </c>
      <c r="E394" s="17">
        <v>0.14397799999999999</v>
      </c>
      <c r="F394" s="27">
        <f t="shared" si="6"/>
        <v>13</v>
      </c>
    </row>
    <row r="395" spans="1:6" x14ac:dyDescent="0.25">
      <c r="A395" s="26">
        <v>12.933299999999999</v>
      </c>
      <c r="B395" s="17">
        <v>0.54</v>
      </c>
      <c r="C395" s="17">
        <v>0.35626799999999997</v>
      </c>
      <c r="D395" s="17">
        <v>0.21620700000000001</v>
      </c>
      <c r="E395" s="17">
        <v>0.14341400000000001</v>
      </c>
      <c r="F395" s="27">
        <f t="shared" si="6"/>
        <v>13</v>
      </c>
    </row>
    <row r="396" spans="1:6" x14ac:dyDescent="0.25">
      <c r="A396" s="26">
        <v>12.966699999999999</v>
      </c>
      <c r="B396" s="17">
        <v>0.54</v>
      </c>
      <c r="C396" s="17">
        <v>0.35575000000000001</v>
      </c>
      <c r="D396" s="17">
        <v>0.215641</v>
      </c>
      <c r="E396" s="17">
        <v>0.14291200000000001</v>
      </c>
      <c r="F396" s="27">
        <f t="shared" si="6"/>
        <v>13</v>
      </c>
    </row>
    <row r="397" spans="1:6" x14ac:dyDescent="0.25">
      <c r="A397" s="26">
        <v>13</v>
      </c>
      <c r="B397" s="17">
        <v>0.54</v>
      </c>
      <c r="C397" s="17">
        <v>0.35512199999999999</v>
      </c>
      <c r="D397" s="17">
        <v>0.21502599999999999</v>
      </c>
      <c r="E397" s="17">
        <v>0.14227000000000001</v>
      </c>
      <c r="F397" s="27">
        <f t="shared" si="6"/>
        <v>13</v>
      </c>
    </row>
    <row r="398" spans="1:6" x14ac:dyDescent="0.25">
      <c r="A398" s="26">
        <v>13.033300000000001</v>
      </c>
      <c r="B398" s="17">
        <v>0.54</v>
      </c>
      <c r="C398" s="17">
        <v>0.35458000000000001</v>
      </c>
      <c r="D398" s="17">
        <v>0.2145</v>
      </c>
      <c r="E398" s="17">
        <v>0.141568</v>
      </c>
      <c r="F398" s="27">
        <f t="shared" si="6"/>
        <v>13</v>
      </c>
    </row>
    <row r="399" spans="1:6" x14ac:dyDescent="0.25">
      <c r="A399" s="26">
        <v>13.066700000000001</v>
      </c>
      <c r="B399" s="17">
        <v>0.54</v>
      </c>
      <c r="C399" s="17">
        <v>0.35373700000000002</v>
      </c>
      <c r="D399" s="17">
        <v>0.21389</v>
      </c>
      <c r="E399" s="17">
        <v>0.141098</v>
      </c>
      <c r="F399" s="27">
        <f t="shared" si="6"/>
        <v>13</v>
      </c>
    </row>
    <row r="400" spans="1:6" x14ac:dyDescent="0.25">
      <c r="A400" s="26">
        <v>13.1</v>
      </c>
      <c r="B400" s="17">
        <v>0.54</v>
      </c>
      <c r="C400" s="17">
        <v>0.353128</v>
      </c>
      <c r="D400" s="17">
        <v>0.21326000000000001</v>
      </c>
      <c r="E400" s="17">
        <v>0.14061799999999999</v>
      </c>
      <c r="F400" s="27">
        <f t="shared" si="6"/>
        <v>13</v>
      </c>
    </row>
    <row r="401" spans="1:6" x14ac:dyDescent="0.25">
      <c r="A401" s="26">
        <v>13.1333</v>
      </c>
      <c r="B401" s="17">
        <v>0.54</v>
      </c>
      <c r="C401" s="17">
        <v>0.35252600000000001</v>
      </c>
      <c r="D401" s="17">
        <v>0.21265100000000001</v>
      </c>
      <c r="E401" s="17">
        <v>0.14016899999999999</v>
      </c>
      <c r="F401" s="27">
        <f t="shared" si="6"/>
        <v>13</v>
      </c>
    </row>
    <row r="402" spans="1:6" x14ac:dyDescent="0.25">
      <c r="A402" s="26">
        <v>13.166700000000001</v>
      </c>
      <c r="B402" s="17">
        <v>0.54</v>
      </c>
      <c r="C402" s="17">
        <v>0.35112700000000002</v>
      </c>
      <c r="D402" s="17">
        <v>0.21071500000000001</v>
      </c>
      <c r="E402" s="17">
        <v>0.13899500000000001</v>
      </c>
      <c r="F402" s="27">
        <f t="shared" si="6"/>
        <v>13</v>
      </c>
    </row>
    <row r="403" spans="1:6" x14ac:dyDescent="0.25">
      <c r="A403" s="26">
        <v>13.2</v>
      </c>
      <c r="B403" s="17">
        <v>0.54</v>
      </c>
      <c r="C403" s="17">
        <v>0.349663</v>
      </c>
      <c r="D403" s="17">
        <v>0.20923</v>
      </c>
      <c r="E403" s="17">
        <v>0.13750799999999999</v>
      </c>
      <c r="F403" s="27">
        <f t="shared" si="6"/>
        <v>13</v>
      </c>
    </row>
    <row r="404" spans="1:6" x14ac:dyDescent="0.25">
      <c r="A404" s="26">
        <v>13.2333</v>
      </c>
      <c r="B404" s="17">
        <v>0.54</v>
      </c>
      <c r="C404" s="17">
        <v>0.34888000000000002</v>
      </c>
      <c r="D404" s="17">
        <v>0.208399</v>
      </c>
      <c r="E404" s="17">
        <v>0.136737</v>
      </c>
      <c r="F404" s="27">
        <f t="shared" si="6"/>
        <v>13</v>
      </c>
    </row>
    <row r="405" spans="1:6" x14ac:dyDescent="0.25">
      <c r="A405" s="26">
        <v>13.2667</v>
      </c>
      <c r="B405" s="17">
        <v>0.54</v>
      </c>
      <c r="C405" s="17">
        <v>0.34819600000000001</v>
      </c>
      <c r="D405" s="17">
        <v>0.20772099999999999</v>
      </c>
      <c r="E405" s="17">
        <v>0.13600699999999999</v>
      </c>
      <c r="F405" s="27">
        <f t="shared" si="6"/>
        <v>13</v>
      </c>
    </row>
    <row r="406" spans="1:6" x14ac:dyDescent="0.25">
      <c r="A406" s="26">
        <v>13.3</v>
      </c>
      <c r="B406" s="17">
        <v>0.54</v>
      </c>
      <c r="C406" s="17">
        <v>0.34746899999999997</v>
      </c>
      <c r="D406" s="17">
        <v>0.20703099999999999</v>
      </c>
      <c r="E406" s="17">
        <v>0.13531799999999999</v>
      </c>
      <c r="F406" s="27">
        <f t="shared" si="6"/>
        <v>13</v>
      </c>
    </row>
    <row r="407" spans="1:6" x14ac:dyDescent="0.25">
      <c r="A407" s="26">
        <v>13.333299999999999</v>
      </c>
      <c r="B407" s="17">
        <v>0.54</v>
      </c>
      <c r="C407" s="17">
        <v>0.34686499999999998</v>
      </c>
      <c r="D407" s="17">
        <v>0.206451</v>
      </c>
      <c r="E407" s="17">
        <v>0.135043</v>
      </c>
      <c r="F407" s="27">
        <f t="shared" si="6"/>
        <v>13</v>
      </c>
    </row>
    <row r="408" spans="1:6" x14ac:dyDescent="0.25">
      <c r="A408" s="26">
        <v>13.3667</v>
      </c>
      <c r="B408" s="17">
        <v>0.53</v>
      </c>
      <c r="C408" s="17">
        <v>0.34637200000000001</v>
      </c>
      <c r="D408" s="17">
        <v>0.20592199999999999</v>
      </c>
      <c r="E408" s="17">
        <v>0.13464999999999999</v>
      </c>
      <c r="F408" s="27">
        <f t="shared" si="6"/>
        <v>13</v>
      </c>
    </row>
    <row r="409" spans="1:6" x14ac:dyDescent="0.25">
      <c r="A409" s="26">
        <v>13.4</v>
      </c>
      <c r="B409" s="17">
        <v>0.53</v>
      </c>
      <c r="C409" s="17">
        <v>0.345665</v>
      </c>
      <c r="D409" s="17">
        <v>0.20529700000000001</v>
      </c>
      <c r="E409" s="17">
        <v>0.13420899999999999</v>
      </c>
      <c r="F409" s="27">
        <f t="shared" si="6"/>
        <v>13</v>
      </c>
    </row>
    <row r="410" spans="1:6" x14ac:dyDescent="0.25">
      <c r="A410" s="26">
        <v>13.433299999999999</v>
      </c>
      <c r="B410" s="17">
        <v>0.53</v>
      </c>
      <c r="C410" s="17">
        <v>0.34516599999999997</v>
      </c>
      <c r="D410" s="17">
        <v>0.204791</v>
      </c>
      <c r="E410" s="17">
        <v>0.13364100000000001</v>
      </c>
      <c r="F410" s="27">
        <f t="shared" si="6"/>
        <v>13</v>
      </c>
    </row>
    <row r="411" spans="1:6" x14ac:dyDescent="0.25">
      <c r="A411" s="26">
        <v>13.466699999999999</v>
      </c>
      <c r="B411" s="17">
        <v>0.53</v>
      </c>
      <c r="C411" s="17">
        <v>0.344582</v>
      </c>
      <c r="D411" s="17">
        <v>0.20425099999999999</v>
      </c>
      <c r="E411" s="17">
        <v>0.13309299999999999</v>
      </c>
      <c r="F411" s="27">
        <f t="shared" si="6"/>
        <v>13</v>
      </c>
    </row>
    <row r="412" spans="1:6" x14ac:dyDescent="0.25">
      <c r="A412" s="26">
        <v>13.5</v>
      </c>
      <c r="B412" s="17">
        <v>0.53</v>
      </c>
      <c r="C412" s="17">
        <v>0.34379799999999999</v>
      </c>
      <c r="D412" s="17">
        <v>0.20363700000000001</v>
      </c>
      <c r="E412" s="17">
        <v>0.13242899999999999</v>
      </c>
      <c r="F412" s="27">
        <f t="shared" si="6"/>
        <v>14</v>
      </c>
    </row>
    <row r="413" spans="1:6" x14ac:dyDescent="0.25">
      <c r="A413" s="26">
        <v>13.533300000000001</v>
      </c>
      <c r="B413" s="17">
        <v>0.53</v>
      </c>
      <c r="C413" s="17">
        <v>0.342997</v>
      </c>
      <c r="D413" s="17">
        <v>0.20305699999999999</v>
      </c>
      <c r="E413" s="17">
        <v>0.131883</v>
      </c>
      <c r="F413" s="27">
        <f t="shared" si="6"/>
        <v>14</v>
      </c>
    </row>
    <row r="414" spans="1:6" x14ac:dyDescent="0.25">
      <c r="A414" s="26">
        <v>13.566700000000001</v>
      </c>
      <c r="B414" s="17">
        <v>0.53</v>
      </c>
      <c r="C414" s="17">
        <v>0.34244999999999998</v>
      </c>
      <c r="D414" s="17">
        <v>0.20241200000000001</v>
      </c>
      <c r="E414" s="17">
        <v>0.131465</v>
      </c>
      <c r="F414" s="27">
        <f t="shared" si="6"/>
        <v>14</v>
      </c>
    </row>
    <row r="415" spans="1:6" x14ac:dyDescent="0.25">
      <c r="A415" s="26">
        <v>13.6</v>
      </c>
      <c r="B415" s="17">
        <v>0.53</v>
      </c>
      <c r="C415" s="17">
        <v>0.34187499999999998</v>
      </c>
      <c r="D415" s="17">
        <v>0.20182900000000001</v>
      </c>
      <c r="E415" s="17">
        <v>0.13102800000000001</v>
      </c>
      <c r="F415" s="27">
        <f t="shared" si="6"/>
        <v>14</v>
      </c>
    </row>
    <row r="416" spans="1:6" x14ac:dyDescent="0.25">
      <c r="A416" s="26">
        <v>13.6333</v>
      </c>
      <c r="B416" s="17">
        <v>0.53</v>
      </c>
      <c r="C416" s="17">
        <v>0.34137200000000001</v>
      </c>
      <c r="D416" s="17">
        <v>0.20118900000000001</v>
      </c>
      <c r="E416" s="17">
        <v>0.130552</v>
      </c>
      <c r="F416" s="27">
        <f t="shared" si="6"/>
        <v>14</v>
      </c>
    </row>
    <row r="417" spans="1:6" x14ac:dyDescent="0.25">
      <c r="A417" s="26">
        <v>13.666700000000001</v>
      </c>
      <c r="B417" s="17">
        <v>0.53</v>
      </c>
      <c r="C417" s="17">
        <v>0.340839</v>
      </c>
      <c r="D417" s="17">
        <v>0.20061200000000001</v>
      </c>
      <c r="E417" s="17">
        <v>0.12995100000000001</v>
      </c>
      <c r="F417" s="27">
        <f t="shared" si="6"/>
        <v>14</v>
      </c>
    </row>
    <row r="418" spans="1:6" x14ac:dyDescent="0.25">
      <c r="A418" s="26">
        <v>13.7</v>
      </c>
      <c r="B418" s="17">
        <v>0.53</v>
      </c>
      <c r="C418" s="17">
        <v>0.34023999999999999</v>
      </c>
      <c r="D418" s="17">
        <v>0.19994000000000001</v>
      </c>
      <c r="E418" s="17">
        <v>0.12931300000000001</v>
      </c>
      <c r="F418" s="27">
        <f t="shared" si="6"/>
        <v>14</v>
      </c>
    </row>
    <row r="419" spans="1:6" x14ac:dyDescent="0.25">
      <c r="A419" s="26">
        <v>13.7333</v>
      </c>
      <c r="B419" s="17">
        <v>0.53</v>
      </c>
      <c r="C419" s="17">
        <v>0.33954499999999999</v>
      </c>
      <c r="D419" s="17">
        <v>0.199348</v>
      </c>
      <c r="E419" s="17">
        <v>0.12872400000000001</v>
      </c>
      <c r="F419" s="27">
        <f t="shared" si="6"/>
        <v>14</v>
      </c>
    </row>
    <row r="420" spans="1:6" x14ac:dyDescent="0.25">
      <c r="A420" s="26">
        <v>13.7667</v>
      </c>
      <c r="B420" s="17">
        <v>0.53</v>
      </c>
      <c r="C420" s="17">
        <v>0.338868</v>
      </c>
      <c r="D420" s="17">
        <v>0.19880700000000001</v>
      </c>
      <c r="E420" s="17">
        <v>0.12806899999999999</v>
      </c>
      <c r="F420" s="27">
        <f t="shared" si="6"/>
        <v>14</v>
      </c>
    </row>
    <row r="421" spans="1:6" x14ac:dyDescent="0.25">
      <c r="A421" s="26">
        <v>13.8</v>
      </c>
      <c r="B421" s="17">
        <v>0.53</v>
      </c>
      <c r="C421" s="17">
        <v>0.33829500000000001</v>
      </c>
      <c r="D421" s="17">
        <v>0.19824900000000001</v>
      </c>
      <c r="E421" s="17">
        <v>0.12774199999999999</v>
      </c>
      <c r="F421" s="27">
        <f t="shared" si="6"/>
        <v>14</v>
      </c>
    </row>
    <row r="422" spans="1:6" x14ac:dyDescent="0.25">
      <c r="A422" s="26">
        <v>13.833299999999999</v>
      </c>
      <c r="B422" s="17">
        <v>0.53</v>
      </c>
      <c r="C422" s="17">
        <v>0.33762500000000001</v>
      </c>
      <c r="D422" s="17">
        <v>0.197659</v>
      </c>
      <c r="E422" s="17">
        <v>0.12721299999999999</v>
      </c>
      <c r="F422" s="27">
        <f t="shared" si="6"/>
        <v>14</v>
      </c>
    </row>
    <row r="423" spans="1:6" x14ac:dyDescent="0.25">
      <c r="A423" s="26">
        <v>13.8667</v>
      </c>
      <c r="B423" s="17">
        <v>0.53</v>
      </c>
      <c r="C423" s="17">
        <v>0.337113</v>
      </c>
      <c r="D423" s="17">
        <v>0.19721</v>
      </c>
      <c r="E423" s="17">
        <v>0.12681999999999999</v>
      </c>
      <c r="F423" s="27">
        <f t="shared" si="6"/>
        <v>14</v>
      </c>
    </row>
    <row r="424" spans="1:6" x14ac:dyDescent="0.25">
      <c r="A424" s="26">
        <v>13.9</v>
      </c>
      <c r="B424" s="17">
        <v>0.53</v>
      </c>
      <c r="C424" s="17">
        <v>0.33658900000000003</v>
      </c>
      <c r="D424" s="17">
        <v>0.19669600000000001</v>
      </c>
      <c r="E424" s="17">
        <v>0.126446</v>
      </c>
      <c r="F424" s="27">
        <f t="shared" si="6"/>
        <v>14</v>
      </c>
    </row>
    <row r="425" spans="1:6" x14ac:dyDescent="0.25">
      <c r="A425" s="26">
        <v>13.933299999999999</v>
      </c>
      <c r="B425" s="17">
        <v>0.53</v>
      </c>
      <c r="C425" s="17">
        <v>0.33590900000000001</v>
      </c>
      <c r="D425" s="17">
        <v>0.196079</v>
      </c>
      <c r="E425" s="17">
        <v>0.12600600000000001</v>
      </c>
      <c r="F425" s="27">
        <f t="shared" si="6"/>
        <v>14</v>
      </c>
    </row>
    <row r="426" spans="1:6" x14ac:dyDescent="0.25">
      <c r="A426" s="26">
        <v>13.966699999999999</v>
      </c>
      <c r="B426" s="17">
        <v>0.52</v>
      </c>
      <c r="C426" s="17">
        <v>0.33530100000000002</v>
      </c>
      <c r="D426" s="17">
        <v>0.19550799999999999</v>
      </c>
      <c r="E426" s="17">
        <v>0.12551799999999999</v>
      </c>
      <c r="F426" s="27">
        <f t="shared" si="6"/>
        <v>14</v>
      </c>
    </row>
    <row r="427" spans="1:6" x14ac:dyDescent="0.25">
      <c r="A427" s="26">
        <v>14</v>
      </c>
      <c r="B427" s="17">
        <v>0.52</v>
      </c>
      <c r="C427" s="17">
        <v>0.33457999999999999</v>
      </c>
      <c r="D427" s="17">
        <v>0.19497100000000001</v>
      </c>
      <c r="E427" s="17">
        <v>0.12490800000000001</v>
      </c>
      <c r="F427" s="27">
        <f t="shared" si="6"/>
        <v>14</v>
      </c>
    </row>
    <row r="428" spans="1:6" x14ac:dyDescent="0.25">
      <c r="A428" s="26">
        <v>14.033300000000001</v>
      </c>
      <c r="B428" s="17">
        <v>0.52</v>
      </c>
      <c r="C428" s="17">
        <v>0.33395599999999998</v>
      </c>
      <c r="D428" s="17">
        <v>0.19450000000000001</v>
      </c>
      <c r="E428" s="17">
        <v>0.12445000000000001</v>
      </c>
      <c r="F428" s="27">
        <f t="shared" si="6"/>
        <v>14</v>
      </c>
    </row>
    <row r="429" spans="1:6" x14ac:dyDescent="0.25">
      <c r="A429" s="26">
        <v>14.066700000000001</v>
      </c>
      <c r="B429" s="17">
        <v>0.52</v>
      </c>
      <c r="C429" s="17">
        <v>0.33352399999999999</v>
      </c>
      <c r="D429" s="17">
        <v>0.19395200000000001</v>
      </c>
      <c r="E429" s="17">
        <v>0.124041</v>
      </c>
      <c r="F429" s="27">
        <f t="shared" si="6"/>
        <v>14</v>
      </c>
    </row>
    <row r="430" spans="1:6" x14ac:dyDescent="0.25">
      <c r="A430" s="26">
        <v>14.1</v>
      </c>
      <c r="B430" s="17">
        <v>0.52</v>
      </c>
      <c r="C430" s="17">
        <v>0.33305000000000001</v>
      </c>
      <c r="D430" s="17">
        <v>0.19353899999999999</v>
      </c>
      <c r="E430" s="17">
        <v>0.123613</v>
      </c>
      <c r="F430" s="27">
        <f t="shared" si="6"/>
        <v>14</v>
      </c>
    </row>
    <row r="431" spans="1:6" x14ac:dyDescent="0.25">
      <c r="A431" s="26">
        <v>14.1333</v>
      </c>
      <c r="B431" s="17">
        <v>0.52</v>
      </c>
      <c r="C431" s="17">
        <v>0.33230100000000001</v>
      </c>
      <c r="D431" s="17">
        <v>0.192971</v>
      </c>
      <c r="E431" s="17">
        <v>0.123111</v>
      </c>
      <c r="F431" s="27">
        <f t="shared" si="6"/>
        <v>14</v>
      </c>
    </row>
    <row r="432" spans="1:6" x14ac:dyDescent="0.25">
      <c r="A432" s="26">
        <v>14.166700000000001</v>
      </c>
      <c r="B432" s="17">
        <v>0.52</v>
      </c>
      <c r="C432" s="17">
        <v>0.331565</v>
      </c>
      <c r="D432" s="17">
        <v>0.19242500000000001</v>
      </c>
      <c r="E432" s="17">
        <v>0.122514</v>
      </c>
      <c r="F432" s="27">
        <f t="shared" si="6"/>
        <v>14</v>
      </c>
    </row>
    <row r="433" spans="1:6" x14ac:dyDescent="0.25">
      <c r="A433" s="26">
        <v>14.2</v>
      </c>
      <c r="B433" s="17">
        <v>0.52</v>
      </c>
      <c r="C433" s="17">
        <v>0.32994600000000002</v>
      </c>
      <c r="D433" s="17">
        <v>0.190412</v>
      </c>
      <c r="E433" s="17">
        <v>0.121306</v>
      </c>
      <c r="F433" s="27">
        <f t="shared" si="6"/>
        <v>14</v>
      </c>
    </row>
    <row r="434" spans="1:6" x14ac:dyDescent="0.25">
      <c r="A434" s="26">
        <v>14.2333</v>
      </c>
      <c r="B434" s="17">
        <v>0.52</v>
      </c>
      <c r="C434" s="17">
        <v>0.32889000000000002</v>
      </c>
      <c r="D434" s="17">
        <v>0.189475</v>
      </c>
      <c r="E434" s="17">
        <v>0.119897</v>
      </c>
      <c r="F434" s="27">
        <f t="shared" si="6"/>
        <v>14</v>
      </c>
    </row>
    <row r="435" spans="1:6" x14ac:dyDescent="0.25">
      <c r="A435" s="26">
        <v>14.2667</v>
      </c>
      <c r="B435" s="17">
        <v>0.52</v>
      </c>
      <c r="C435" s="17">
        <v>0.32808500000000002</v>
      </c>
      <c r="D435" s="17">
        <v>0.18886800000000001</v>
      </c>
      <c r="E435" s="17">
        <v>0.119279</v>
      </c>
      <c r="F435" s="27">
        <f t="shared" si="6"/>
        <v>14</v>
      </c>
    </row>
    <row r="436" spans="1:6" x14ac:dyDescent="0.25">
      <c r="A436" s="26">
        <v>14.3</v>
      </c>
      <c r="B436" s="17">
        <v>0.52</v>
      </c>
      <c r="C436" s="17">
        <v>0.32749</v>
      </c>
      <c r="D436" s="17">
        <v>0.18834300000000001</v>
      </c>
      <c r="E436" s="17">
        <v>0.118709</v>
      </c>
      <c r="F436" s="27">
        <f t="shared" si="6"/>
        <v>14</v>
      </c>
    </row>
    <row r="437" spans="1:6" x14ac:dyDescent="0.25">
      <c r="A437" s="26">
        <v>14.333299999999999</v>
      </c>
      <c r="B437" s="17">
        <v>0.52</v>
      </c>
      <c r="C437" s="17">
        <v>0.32694899999999999</v>
      </c>
      <c r="D437" s="17">
        <v>0.187807</v>
      </c>
      <c r="E437" s="17">
        <v>0.118197</v>
      </c>
      <c r="F437" s="27">
        <f t="shared" si="6"/>
        <v>14</v>
      </c>
    </row>
    <row r="438" spans="1:6" x14ac:dyDescent="0.25">
      <c r="A438" s="26">
        <v>14.3667</v>
      </c>
      <c r="B438" s="17">
        <v>0.52</v>
      </c>
      <c r="C438" s="17">
        <v>0.32649699999999998</v>
      </c>
      <c r="D438" s="17">
        <v>0.18732299999999999</v>
      </c>
      <c r="E438" s="17">
        <v>0.11783399999999999</v>
      </c>
      <c r="F438" s="27">
        <f t="shared" si="6"/>
        <v>14</v>
      </c>
    </row>
    <row r="439" spans="1:6" x14ac:dyDescent="0.25">
      <c r="A439" s="26">
        <v>14.4</v>
      </c>
      <c r="B439" s="17">
        <v>0.52</v>
      </c>
      <c r="C439" s="17">
        <v>0.32581399999999999</v>
      </c>
      <c r="D439" s="17">
        <v>0.186803</v>
      </c>
      <c r="E439" s="17">
        <v>0.117396</v>
      </c>
      <c r="F439" s="27">
        <f t="shared" si="6"/>
        <v>14</v>
      </c>
    </row>
    <row r="440" spans="1:6" x14ac:dyDescent="0.25">
      <c r="A440" s="26">
        <v>14.433299999999999</v>
      </c>
      <c r="B440" s="17">
        <v>0.52</v>
      </c>
      <c r="C440" s="17">
        <v>0.32512000000000002</v>
      </c>
      <c r="D440" s="17">
        <v>0.186276</v>
      </c>
      <c r="E440" s="17">
        <v>0.116886</v>
      </c>
      <c r="F440" s="27">
        <f t="shared" si="6"/>
        <v>14</v>
      </c>
    </row>
    <row r="441" spans="1:6" x14ac:dyDescent="0.25">
      <c r="A441" s="26">
        <v>14.466699999999999</v>
      </c>
      <c r="B441" s="17">
        <v>0.51</v>
      </c>
      <c r="C441" s="17">
        <v>0.324486</v>
      </c>
      <c r="D441" s="17">
        <v>0.18573000000000001</v>
      </c>
      <c r="E441" s="17">
        <v>0.116367</v>
      </c>
      <c r="F441" s="27">
        <f t="shared" si="6"/>
        <v>14</v>
      </c>
    </row>
    <row r="442" spans="1:6" x14ac:dyDescent="0.25">
      <c r="A442" s="26">
        <v>14.5</v>
      </c>
      <c r="B442" s="17">
        <v>0.51</v>
      </c>
      <c r="C442" s="17">
        <v>0.32387500000000002</v>
      </c>
      <c r="D442" s="17">
        <v>0.185281</v>
      </c>
      <c r="E442" s="17">
        <v>0.115858</v>
      </c>
      <c r="F442" s="27">
        <f t="shared" si="6"/>
        <v>15</v>
      </c>
    </row>
    <row r="443" spans="1:6" x14ac:dyDescent="0.25">
      <c r="A443" s="26">
        <v>14.533300000000001</v>
      </c>
      <c r="B443" s="17">
        <v>0.51</v>
      </c>
      <c r="C443" s="17">
        <v>0.32330700000000001</v>
      </c>
      <c r="D443" s="17">
        <v>0.184724</v>
      </c>
      <c r="E443" s="17">
        <v>0.115534</v>
      </c>
      <c r="F443" s="27">
        <f t="shared" si="6"/>
        <v>15</v>
      </c>
    </row>
    <row r="444" spans="1:6" x14ac:dyDescent="0.25">
      <c r="A444" s="26">
        <v>14.566700000000001</v>
      </c>
      <c r="B444" s="17">
        <v>0.51</v>
      </c>
      <c r="C444" s="17">
        <v>0.32272099999999998</v>
      </c>
      <c r="D444" s="17">
        <v>0.184251</v>
      </c>
      <c r="E444" s="17">
        <v>0.11512799999999999</v>
      </c>
      <c r="F444" s="27">
        <f t="shared" si="6"/>
        <v>15</v>
      </c>
    </row>
    <row r="445" spans="1:6" x14ac:dyDescent="0.25">
      <c r="A445" s="26">
        <v>14.6</v>
      </c>
      <c r="B445" s="17">
        <v>0.51</v>
      </c>
      <c r="C445" s="17">
        <v>0.32221899999999998</v>
      </c>
      <c r="D445" s="17">
        <v>0.18387100000000001</v>
      </c>
      <c r="E445" s="17">
        <v>0.114787</v>
      </c>
      <c r="F445" s="27">
        <f t="shared" si="6"/>
        <v>15</v>
      </c>
    </row>
    <row r="446" spans="1:6" x14ac:dyDescent="0.25">
      <c r="A446" s="26">
        <v>14.6333</v>
      </c>
      <c r="B446" s="17">
        <v>0.51</v>
      </c>
      <c r="C446" s="17">
        <v>0.32159900000000002</v>
      </c>
      <c r="D446" s="17">
        <v>0.183424</v>
      </c>
      <c r="E446" s="17">
        <v>0.114354</v>
      </c>
      <c r="F446" s="27">
        <f t="shared" si="6"/>
        <v>15</v>
      </c>
    </row>
    <row r="447" spans="1:6" x14ac:dyDescent="0.25">
      <c r="A447" s="26">
        <v>14.666700000000001</v>
      </c>
      <c r="B447" s="17">
        <v>0.51</v>
      </c>
      <c r="C447" s="17">
        <v>0.32090800000000003</v>
      </c>
      <c r="D447" s="17">
        <v>0.182778</v>
      </c>
      <c r="E447" s="17">
        <v>0.11379400000000001</v>
      </c>
      <c r="F447" s="27">
        <f t="shared" si="6"/>
        <v>15</v>
      </c>
    </row>
    <row r="448" spans="1:6" x14ac:dyDescent="0.25">
      <c r="A448" s="26">
        <v>14.7</v>
      </c>
      <c r="B448" s="17">
        <v>0.51</v>
      </c>
      <c r="C448" s="17">
        <v>0.320189</v>
      </c>
      <c r="D448" s="17">
        <v>0.18221200000000001</v>
      </c>
      <c r="E448" s="17">
        <v>0.113399</v>
      </c>
      <c r="F448" s="27">
        <f t="shared" si="6"/>
        <v>15</v>
      </c>
    </row>
    <row r="449" spans="1:6" x14ac:dyDescent="0.25">
      <c r="A449" s="26">
        <v>14.7333</v>
      </c>
      <c r="B449" s="17">
        <v>0.51</v>
      </c>
      <c r="C449" s="17">
        <v>0.3196</v>
      </c>
      <c r="D449" s="17">
        <v>0.181778</v>
      </c>
      <c r="E449" s="17">
        <v>0.113097</v>
      </c>
      <c r="F449" s="27">
        <f t="shared" si="6"/>
        <v>15</v>
      </c>
    </row>
    <row r="450" spans="1:6" x14ac:dyDescent="0.25">
      <c r="A450" s="26">
        <v>14.7667</v>
      </c>
      <c r="B450" s="17">
        <v>0.51</v>
      </c>
      <c r="C450" s="17">
        <v>0.31899300000000003</v>
      </c>
      <c r="D450" s="17">
        <v>0.181253</v>
      </c>
      <c r="E450" s="17">
        <v>0.11279500000000001</v>
      </c>
      <c r="F450" s="27">
        <f t="shared" si="6"/>
        <v>15</v>
      </c>
    </row>
    <row r="451" spans="1:6" x14ac:dyDescent="0.25">
      <c r="A451" s="26">
        <v>14.8</v>
      </c>
      <c r="B451" s="17">
        <v>0.51</v>
      </c>
      <c r="C451" s="17">
        <v>0.31856400000000001</v>
      </c>
      <c r="D451" s="17">
        <v>0.180785</v>
      </c>
      <c r="E451" s="17">
        <v>0.11242000000000001</v>
      </c>
      <c r="F451" s="27">
        <f t="shared" si="6"/>
        <v>15</v>
      </c>
    </row>
    <row r="452" spans="1:6" x14ac:dyDescent="0.25">
      <c r="A452" s="26">
        <v>14.833299999999999</v>
      </c>
      <c r="B452" s="17">
        <v>0.51</v>
      </c>
      <c r="C452" s="17">
        <v>0.31808199999999998</v>
      </c>
      <c r="D452" s="17">
        <v>0.18040400000000001</v>
      </c>
      <c r="E452" s="17">
        <v>0.11193599999999999</v>
      </c>
      <c r="F452" s="27">
        <f t="shared" si="6"/>
        <v>15</v>
      </c>
    </row>
    <row r="453" spans="1:6" x14ac:dyDescent="0.25">
      <c r="A453" s="26">
        <v>14.8667</v>
      </c>
      <c r="B453" s="17">
        <v>0.51</v>
      </c>
      <c r="C453" s="17">
        <v>0.317471</v>
      </c>
      <c r="D453" s="17">
        <v>0.180031</v>
      </c>
      <c r="E453" s="17">
        <v>0.111498</v>
      </c>
      <c r="F453" s="27">
        <f t="shared" si="6"/>
        <v>15</v>
      </c>
    </row>
    <row r="454" spans="1:6" x14ac:dyDescent="0.25">
      <c r="A454" s="26">
        <v>14.9</v>
      </c>
      <c r="B454" s="17">
        <v>0.51</v>
      </c>
      <c r="C454" s="17">
        <v>0.31685999999999998</v>
      </c>
      <c r="D454" s="17">
        <v>0.17954100000000001</v>
      </c>
      <c r="E454" s="17">
        <v>0.11097899999999999</v>
      </c>
      <c r="F454" s="27">
        <f t="shared" si="6"/>
        <v>15</v>
      </c>
    </row>
    <row r="455" spans="1:6" x14ac:dyDescent="0.25">
      <c r="A455" s="26">
        <v>14.933299999999999</v>
      </c>
      <c r="B455" s="17">
        <v>0.51</v>
      </c>
      <c r="C455" s="17">
        <v>0.31618600000000002</v>
      </c>
      <c r="D455" s="17">
        <v>0.179094</v>
      </c>
      <c r="E455" s="17">
        <v>0.11057</v>
      </c>
      <c r="F455" s="27">
        <f t="shared" si="6"/>
        <v>15</v>
      </c>
    </row>
    <row r="456" spans="1:6" x14ac:dyDescent="0.25">
      <c r="A456" s="26">
        <v>14.966699999999999</v>
      </c>
      <c r="B456" s="17">
        <v>0.51</v>
      </c>
      <c r="C456" s="17">
        <v>0.31567600000000001</v>
      </c>
      <c r="D456" s="17">
        <v>0.178616</v>
      </c>
      <c r="E456" s="17">
        <v>0.11029799999999999</v>
      </c>
      <c r="F456" s="27">
        <f t="shared" si="6"/>
        <v>15</v>
      </c>
    </row>
    <row r="457" spans="1:6" x14ac:dyDescent="0.25">
      <c r="A457" s="26">
        <v>15</v>
      </c>
      <c r="B457" s="17">
        <v>0.51</v>
      </c>
      <c r="C457" s="17">
        <v>0.31513799999999997</v>
      </c>
      <c r="D457" s="17">
        <v>0.17821300000000001</v>
      </c>
      <c r="E457" s="17">
        <v>0.109953</v>
      </c>
      <c r="F457" s="27">
        <f t="shared" ref="F457:F520" si="7">ROUND(A457,0)</f>
        <v>15</v>
      </c>
    </row>
    <row r="458" spans="1:6" x14ac:dyDescent="0.25">
      <c r="A458" s="26">
        <v>15.033300000000001</v>
      </c>
      <c r="B458" s="17">
        <v>0.51</v>
      </c>
      <c r="C458" s="17">
        <v>0.31465199999999999</v>
      </c>
      <c r="D458" s="17">
        <v>0.177756</v>
      </c>
      <c r="E458" s="17">
        <v>0.10964599999999999</v>
      </c>
      <c r="F458" s="27">
        <f t="shared" si="7"/>
        <v>15</v>
      </c>
    </row>
    <row r="459" spans="1:6" x14ac:dyDescent="0.25">
      <c r="A459" s="26">
        <v>15.066700000000001</v>
      </c>
      <c r="B459" s="17">
        <v>0.5</v>
      </c>
      <c r="C459" s="17">
        <v>0.31420700000000001</v>
      </c>
      <c r="D459" s="17">
        <v>0.17740900000000001</v>
      </c>
      <c r="E459" s="17">
        <v>0.109238</v>
      </c>
      <c r="F459" s="27">
        <f t="shared" si="7"/>
        <v>15</v>
      </c>
    </row>
    <row r="460" spans="1:6" x14ac:dyDescent="0.25">
      <c r="A460" s="26">
        <v>15.1</v>
      </c>
      <c r="B460" s="17">
        <v>0.5</v>
      </c>
      <c r="C460" s="17">
        <v>0.31377500000000003</v>
      </c>
      <c r="D460" s="17">
        <v>0.17697299999999999</v>
      </c>
      <c r="E460" s="17">
        <v>0.10871500000000001</v>
      </c>
      <c r="F460" s="27">
        <f t="shared" si="7"/>
        <v>15</v>
      </c>
    </row>
    <row r="461" spans="1:6" x14ac:dyDescent="0.25">
      <c r="A461" s="26">
        <v>15.1333</v>
      </c>
      <c r="B461" s="17">
        <v>0.5</v>
      </c>
      <c r="C461" s="17">
        <v>0.31335400000000002</v>
      </c>
      <c r="D461" s="17">
        <v>0.17645</v>
      </c>
      <c r="E461" s="17">
        <v>0.108039</v>
      </c>
      <c r="F461" s="27">
        <f t="shared" si="7"/>
        <v>15</v>
      </c>
    </row>
    <row r="462" spans="1:6" x14ac:dyDescent="0.25">
      <c r="A462" s="26">
        <v>15.166700000000001</v>
      </c>
      <c r="B462" s="17">
        <v>0.5</v>
      </c>
      <c r="C462" s="17">
        <v>0.31226300000000001</v>
      </c>
      <c r="D462" s="17">
        <v>0.175736</v>
      </c>
      <c r="E462" s="17">
        <v>0.107409</v>
      </c>
      <c r="F462" s="27">
        <f t="shared" si="7"/>
        <v>15</v>
      </c>
    </row>
    <row r="463" spans="1:6" x14ac:dyDescent="0.25">
      <c r="A463" s="26">
        <v>15.2</v>
      </c>
      <c r="B463" s="17">
        <v>0.5</v>
      </c>
      <c r="C463" s="17">
        <v>0.31130099999999999</v>
      </c>
      <c r="D463" s="17">
        <v>0.17458899999999999</v>
      </c>
      <c r="E463" s="17">
        <v>0.106862</v>
      </c>
      <c r="F463" s="27">
        <f t="shared" si="7"/>
        <v>15</v>
      </c>
    </row>
    <row r="464" spans="1:6" x14ac:dyDescent="0.25">
      <c r="A464" s="26">
        <v>15.2333</v>
      </c>
      <c r="B464" s="17">
        <v>0.5</v>
      </c>
      <c r="C464" s="17">
        <v>0.31021900000000002</v>
      </c>
      <c r="D464" s="17">
        <v>0.17350299999999999</v>
      </c>
      <c r="E464" s="17">
        <v>0.105754</v>
      </c>
      <c r="F464" s="27">
        <f t="shared" si="7"/>
        <v>15</v>
      </c>
    </row>
    <row r="465" spans="1:6" x14ac:dyDescent="0.25">
      <c r="A465" s="26">
        <v>15.2667</v>
      </c>
      <c r="B465" s="17">
        <v>0.5</v>
      </c>
      <c r="C465" s="17">
        <v>0.309533</v>
      </c>
      <c r="D465" s="17">
        <v>0.17293800000000001</v>
      </c>
      <c r="E465" s="17">
        <v>0.10519299999999999</v>
      </c>
      <c r="F465" s="27">
        <f t="shared" si="7"/>
        <v>15</v>
      </c>
    </row>
    <row r="466" spans="1:6" x14ac:dyDescent="0.25">
      <c r="A466" s="26">
        <v>15.3</v>
      </c>
      <c r="B466" s="17">
        <v>0.5</v>
      </c>
      <c r="C466" s="17">
        <v>0.30909199999999998</v>
      </c>
      <c r="D466" s="17">
        <v>0.172538</v>
      </c>
      <c r="E466" s="17">
        <v>0.104837</v>
      </c>
      <c r="F466" s="27">
        <f t="shared" si="7"/>
        <v>15</v>
      </c>
    </row>
    <row r="467" spans="1:6" x14ac:dyDescent="0.25">
      <c r="A467" s="26">
        <v>15.333299999999999</v>
      </c>
      <c r="B467" s="17">
        <v>0.5</v>
      </c>
      <c r="C467" s="17">
        <v>0.308471</v>
      </c>
      <c r="D467" s="17">
        <v>0.17211799999999999</v>
      </c>
      <c r="E467" s="17">
        <v>0.104269</v>
      </c>
      <c r="F467" s="27">
        <f t="shared" si="7"/>
        <v>15</v>
      </c>
    </row>
    <row r="468" spans="1:6" x14ac:dyDescent="0.25">
      <c r="A468" s="26">
        <v>15.3667</v>
      </c>
      <c r="B468" s="17">
        <v>0.5</v>
      </c>
      <c r="C468" s="17">
        <v>0.30799500000000002</v>
      </c>
      <c r="D468" s="17">
        <v>0.171706</v>
      </c>
      <c r="E468" s="17">
        <v>0.103852</v>
      </c>
      <c r="F468" s="27">
        <f t="shared" si="7"/>
        <v>15</v>
      </c>
    </row>
    <row r="469" spans="1:6" x14ac:dyDescent="0.25">
      <c r="A469" s="26">
        <v>15.4</v>
      </c>
      <c r="B469" s="17">
        <v>0.5</v>
      </c>
      <c r="C469" s="17">
        <v>0.30742199999999997</v>
      </c>
      <c r="D469" s="17">
        <v>0.17127999999999999</v>
      </c>
      <c r="E469" s="17">
        <v>0.103463</v>
      </c>
      <c r="F469" s="27">
        <f t="shared" si="7"/>
        <v>15</v>
      </c>
    </row>
    <row r="470" spans="1:6" x14ac:dyDescent="0.25">
      <c r="A470" s="26">
        <v>15.433299999999999</v>
      </c>
      <c r="B470" s="17">
        <v>0.5</v>
      </c>
      <c r="C470" s="17">
        <v>0.30681900000000001</v>
      </c>
      <c r="D470" s="17">
        <v>0.17086499999999999</v>
      </c>
      <c r="E470" s="17">
        <v>0.10313600000000001</v>
      </c>
      <c r="F470" s="27">
        <f t="shared" si="7"/>
        <v>15</v>
      </c>
    </row>
    <row r="471" spans="1:6" x14ac:dyDescent="0.25">
      <c r="A471" s="26">
        <v>15.466699999999999</v>
      </c>
      <c r="B471" s="17">
        <v>0.5</v>
      </c>
      <c r="C471" s="17">
        <v>0.30625799999999997</v>
      </c>
      <c r="D471" s="17">
        <v>0.17036999999999999</v>
      </c>
      <c r="E471" s="17">
        <v>0.102827</v>
      </c>
      <c r="F471" s="27">
        <f t="shared" si="7"/>
        <v>15</v>
      </c>
    </row>
    <row r="472" spans="1:6" x14ac:dyDescent="0.25">
      <c r="A472" s="26">
        <v>15.5</v>
      </c>
      <c r="B472" s="17">
        <v>0.5</v>
      </c>
      <c r="C472" s="17">
        <v>0.305807</v>
      </c>
      <c r="D472" s="17">
        <v>0.169964</v>
      </c>
      <c r="E472" s="17">
        <v>0.102439</v>
      </c>
      <c r="F472" s="27">
        <f t="shared" si="7"/>
        <v>16</v>
      </c>
    </row>
    <row r="473" spans="1:6" x14ac:dyDescent="0.25">
      <c r="A473" s="26">
        <v>15.533300000000001</v>
      </c>
      <c r="B473" s="17">
        <v>0.5</v>
      </c>
      <c r="C473" s="17">
        <v>0.30526399999999998</v>
      </c>
      <c r="D473" s="17">
        <v>0.16956599999999999</v>
      </c>
      <c r="E473" s="17">
        <v>0.101981</v>
      </c>
      <c r="F473" s="27">
        <f t="shared" si="7"/>
        <v>16</v>
      </c>
    </row>
    <row r="474" spans="1:6" x14ac:dyDescent="0.25">
      <c r="A474" s="26">
        <v>15.566700000000001</v>
      </c>
      <c r="B474" s="17">
        <v>0.5</v>
      </c>
      <c r="C474" s="17">
        <v>0.30464599999999997</v>
      </c>
      <c r="D474" s="17">
        <v>0.16917299999999999</v>
      </c>
      <c r="E474" s="17">
        <v>0.10155</v>
      </c>
      <c r="F474" s="27">
        <f t="shared" si="7"/>
        <v>16</v>
      </c>
    </row>
    <row r="475" spans="1:6" x14ac:dyDescent="0.25">
      <c r="A475" s="26">
        <v>15.6</v>
      </c>
      <c r="B475" s="17">
        <v>0.5</v>
      </c>
      <c r="C475" s="17">
        <v>0.30405799999999999</v>
      </c>
      <c r="D475" s="17">
        <v>0.16870299999999999</v>
      </c>
      <c r="E475" s="17">
        <v>0.101059</v>
      </c>
      <c r="F475" s="27">
        <f t="shared" si="7"/>
        <v>16</v>
      </c>
    </row>
    <row r="476" spans="1:6" x14ac:dyDescent="0.25">
      <c r="A476" s="26">
        <v>15.6333</v>
      </c>
      <c r="B476" s="17">
        <v>0.49</v>
      </c>
      <c r="C476" s="17">
        <v>0.30336099999999999</v>
      </c>
      <c r="D476" s="17">
        <v>0.16819100000000001</v>
      </c>
      <c r="E476" s="17">
        <v>0.100761</v>
      </c>
      <c r="F476" s="27">
        <f t="shared" si="7"/>
        <v>16</v>
      </c>
    </row>
    <row r="477" spans="1:6" x14ac:dyDescent="0.25">
      <c r="A477" s="26">
        <v>15.666700000000001</v>
      </c>
      <c r="B477" s="17">
        <v>0.49</v>
      </c>
      <c r="C477" s="17">
        <v>0.30277900000000002</v>
      </c>
      <c r="D477" s="17">
        <v>0.167772</v>
      </c>
      <c r="E477" s="17">
        <v>0.100411</v>
      </c>
      <c r="F477" s="27">
        <f t="shared" si="7"/>
        <v>16</v>
      </c>
    </row>
    <row r="478" spans="1:6" x14ac:dyDescent="0.25">
      <c r="A478" s="26">
        <v>15.7</v>
      </c>
      <c r="B478" s="17">
        <v>0.49</v>
      </c>
      <c r="C478" s="17">
        <v>0.30230800000000002</v>
      </c>
      <c r="D478" s="17">
        <v>0.167323</v>
      </c>
      <c r="E478" s="17">
        <v>0.100035</v>
      </c>
      <c r="F478" s="27">
        <f t="shared" si="7"/>
        <v>16</v>
      </c>
    </row>
    <row r="479" spans="1:6" x14ac:dyDescent="0.25">
      <c r="A479" s="26">
        <v>15.7333</v>
      </c>
      <c r="B479" s="17">
        <v>0.49</v>
      </c>
      <c r="C479" s="17">
        <v>0.30179</v>
      </c>
      <c r="D479" s="17">
        <v>0.166875</v>
      </c>
      <c r="E479" s="17">
        <v>9.9711999999999995E-2</v>
      </c>
      <c r="F479" s="27">
        <f t="shared" si="7"/>
        <v>16</v>
      </c>
    </row>
    <row r="480" spans="1:6" x14ac:dyDescent="0.25">
      <c r="A480" s="26">
        <v>15.7667</v>
      </c>
      <c r="B480" s="17">
        <v>0.49</v>
      </c>
      <c r="C480" s="17">
        <v>0.30120999999999998</v>
      </c>
      <c r="D480" s="17">
        <v>0.16653799999999999</v>
      </c>
      <c r="E480" s="17">
        <v>9.9320000000000006E-2</v>
      </c>
      <c r="F480" s="27">
        <f t="shared" si="7"/>
        <v>16</v>
      </c>
    </row>
    <row r="481" spans="1:6" x14ac:dyDescent="0.25">
      <c r="A481" s="26">
        <v>15.8</v>
      </c>
      <c r="B481" s="17">
        <v>0.49</v>
      </c>
      <c r="C481" s="17">
        <v>0.300705</v>
      </c>
      <c r="D481" s="17">
        <v>0.16620499999999999</v>
      </c>
      <c r="E481" s="17">
        <v>9.8867999999999998E-2</v>
      </c>
      <c r="F481" s="27">
        <f t="shared" si="7"/>
        <v>16</v>
      </c>
    </row>
    <row r="482" spans="1:6" x14ac:dyDescent="0.25">
      <c r="A482" s="26">
        <v>15.833299999999999</v>
      </c>
      <c r="B482" s="17">
        <v>0.49</v>
      </c>
      <c r="C482" s="17">
        <v>0.30017700000000003</v>
      </c>
      <c r="D482" s="17">
        <v>0.165823</v>
      </c>
      <c r="E482" s="17">
        <v>9.8546999999999996E-2</v>
      </c>
      <c r="F482" s="27">
        <f t="shared" si="7"/>
        <v>16</v>
      </c>
    </row>
    <row r="483" spans="1:6" x14ac:dyDescent="0.25">
      <c r="A483" s="26">
        <v>15.8667</v>
      </c>
      <c r="B483" s="17">
        <v>0.49</v>
      </c>
      <c r="C483" s="17">
        <v>0.29962100000000003</v>
      </c>
      <c r="D483" s="17">
        <v>0.16533800000000001</v>
      </c>
      <c r="E483" s="17">
        <v>9.8182000000000005E-2</v>
      </c>
      <c r="F483" s="27">
        <f t="shared" si="7"/>
        <v>16</v>
      </c>
    </row>
    <row r="484" spans="1:6" x14ac:dyDescent="0.25">
      <c r="A484" s="26">
        <v>15.9</v>
      </c>
      <c r="B484" s="17">
        <v>0.49</v>
      </c>
      <c r="C484" s="17">
        <v>0.29908899999999999</v>
      </c>
      <c r="D484" s="17">
        <v>0.164994</v>
      </c>
      <c r="E484" s="17">
        <v>9.7939999999999999E-2</v>
      </c>
      <c r="F484" s="27">
        <f t="shared" si="7"/>
        <v>16</v>
      </c>
    </row>
    <row r="485" spans="1:6" x14ac:dyDescent="0.25">
      <c r="A485" s="26">
        <v>15.933299999999999</v>
      </c>
      <c r="B485" s="17">
        <v>0.49</v>
      </c>
      <c r="C485" s="17">
        <v>0.29860199999999998</v>
      </c>
      <c r="D485" s="17">
        <v>0.16459799999999999</v>
      </c>
      <c r="E485" s="17">
        <v>9.7680000000000003E-2</v>
      </c>
      <c r="F485" s="27">
        <f t="shared" si="7"/>
        <v>16</v>
      </c>
    </row>
    <row r="486" spans="1:6" x14ac:dyDescent="0.25">
      <c r="A486" s="26">
        <v>15.966699999999999</v>
      </c>
      <c r="B486" s="17">
        <v>0.49</v>
      </c>
      <c r="C486" s="17">
        <v>0.29819600000000002</v>
      </c>
      <c r="D486" s="17">
        <v>0.16422900000000001</v>
      </c>
      <c r="E486" s="17">
        <v>9.7368999999999997E-2</v>
      </c>
      <c r="F486" s="27">
        <f t="shared" si="7"/>
        <v>16</v>
      </c>
    </row>
    <row r="487" spans="1:6" x14ac:dyDescent="0.25">
      <c r="A487" s="26">
        <v>16</v>
      </c>
      <c r="B487" s="17">
        <v>0.49</v>
      </c>
      <c r="C487" s="17">
        <v>0.29772700000000002</v>
      </c>
      <c r="D487" s="17">
        <v>0.163906</v>
      </c>
      <c r="E487" s="17">
        <v>9.7074999999999995E-2</v>
      </c>
      <c r="F487" s="27">
        <f t="shared" si="7"/>
        <v>16</v>
      </c>
    </row>
    <row r="488" spans="1:6" x14ac:dyDescent="0.25">
      <c r="A488" s="26">
        <v>16.033300000000001</v>
      </c>
      <c r="B488" s="17">
        <v>0.49</v>
      </c>
      <c r="C488" s="17">
        <v>0.29717900000000003</v>
      </c>
      <c r="D488" s="17">
        <v>0.16359000000000001</v>
      </c>
      <c r="E488" s="17">
        <v>9.6748000000000001E-2</v>
      </c>
      <c r="F488" s="27">
        <f t="shared" si="7"/>
        <v>16</v>
      </c>
    </row>
    <row r="489" spans="1:6" x14ac:dyDescent="0.25">
      <c r="A489" s="26">
        <v>16.066700000000001</v>
      </c>
      <c r="B489" s="17">
        <v>0.49</v>
      </c>
      <c r="C489" s="17">
        <v>0.29669899999999999</v>
      </c>
      <c r="D489" s="17">
        <v>0.16317699999999999</v>
      </c>
      <c r="E489" s="17">
        <v>9.6463999999999994E-2</v>
      </c>
      <c r="F489" s="27">
        <f t="shared" si="7"/>
        <v>16</v>
      </c>
    </row>
    <row r="490" spans="1:6" x14ac:dyDescent="0.25">
      <c r="A490" s="26">
        <v>16.100000000000001</v>
      </c>
      <c r="B490" s="17">
        <v>0.49</v>
      </c>
      <c r="C490" s="17">
        <v>0.295987</v>
      </c>
      <c r="D490" s="17">
        <v>0.16270299999999999</v>
      </c>
      <c r="E490" s="17">
        <v>9.5921999999999993E-2</v>
      </c>
      <c r="F490" s="27">
        <f t="shared" si="7"/>
        <v>16</v>
      </c>
    </row>
    <row r="491" spans="1:6" x14ac:dyDescent="0.25">
      <c r="A491" s="26">
        <v>16.133299999999998</v>
      </c>
      <c r="B491" s="17">
        <v>0.49</v>
      </c>
      <c r="C491" s="17">
        <v>0.29548000000000002</v>
      </c>
      <c r="D491" s="17">
        <v>0.16244500000000001</v>
      </c>
      <c r="E491" s="17">
        <v>9.5646999999999996E-2</v>
      </c>
      <c r="F491" s="27">
        <f t="shared" si="7"/>
        <v>16</v>
      </c>
    </row>
    <row r="492" spans="1:6" x14ac:dyDescent="0.25">
      <c r="A492" s="26">
        <v>16.166699999999999</v>
      </c>
      <c r="B492" s="17">
        <v>0.49</v>
      </c>
      <c r="C492" s="17">
        <v>0.294796</v>
      </c>
      <c r="D492" s="17">
        <v>0.16191900000000001</v>
      </c>
      <c r="E492" s="17">
        <v>9.5243999999999995E-2</v>
      </c>
      <c r="F492" s="27">
        <f t="shared" si="7"/>
        <v>16</v>
      </c>
    </row>
    <row r="493" spans="1:6" x14ac:dyDescent="0.25">
      <c r="A493" s="26">
        <v>16.2</v>
      </c>
      <c r="B493" s="17">
        <v>0.49</v>
      </c>
      <c r="C493" s="17">
        <v>0.29377900000000001</v>
      </c>
      <c r="D493" s="17">
        <v>0.16123199999999999</v>
      </c>
      <c r="E493" s="17">
        <v>9.4834000000000002E-2</v>
      </c>
      <c r="F493" s="27">
        <f t="shared" si="7"/>
        <v>16</v>
      </c>
    </row>
    <row r="494" spans="1:6" x14ac:dyDescent="0.25">
      <c r="A494" s="26">
        <v>16.2333</v>
      </c>
      <c r="B494" s="17">
        <v>0.48</v>
      </c>
      <c r="C494" s="17">
        <v>0.29268300000000003</v>
      </c>
      <c r="D494" s="17">
        <v>0.160274</v>
      </c>
      <c r="E494" s="17">
        <v>9.4228000000000006E-2</v>
      </c>
      <c r="F494" s="27">
        <f t="shared" si="7"/>
        <v>16</v>
      </c>
    </row>
    <row r="495" spans="1:6" x14ac:dyDescent="0.25">
      <c r="A495" s="26">
        <v>16.2667</v>
      </c>
      <c r="B495" s="17">
        <v>0.48</v>
      </c>
      <c r="C495" s="17">
        <v>0.29198600000000002</v>
      </c>
      <c r="D495" s="17">
        <v>0.15951899999999999</v>
      </c>
      <c r="E495" s="17">
        <v>9.3648999999999996E-2</v>
      </c>
      <c r="F495" s="27">
        <f t="shared" si="7"/>
        <v>16</v>
      </c>
    </row>
    <row r="496" spans="1:6" x14ac:dyDescent="0.25">
      <c r="A496" s="26">
        <v>16.3</v>
      </c>
      <c r="B496" s="17">
        <v>0.48</v>
      </c>
      <c r="C496" s="17">
        <v>0.29133500000000001</v>
      </c>
      <c r="D496" s="17">
        <v>0.158967</v>
      </c>
      <c r="E496" s="17">
        <v>9.3089000000000005E-2</v>
      </c>
      <c r="F496" s="27">
        <f t="shared" si="7"/>
        <v>16</v>
      </c>
    </row>
    <row r="497" spans="1:6" x14ac:dyDescent="0.25">
      <c r="A497" s="26">
        <v>16.333300000000001</v>
      </c>
      <c r="B497" s="17">
        <v>0.48</v>
      </c>
      <c r="C497" s="17">
        <v>0.29071799999999998</v>
      </c>
      <c r="D497" s="17">
        <v>0.15853600000000001</v>
      </c>
      <c r="E497" s="17">
        <v>9.2733999999999997E-2</v>
      </c>
      <c r="F497" s="27">
        <f t="shared" si="7"/>
        <v>16</v>
      </c>
    </row>
    <row r="498" spans="1:6" x14ac:dyDescent="0.25">
      <c r="A498" s="26">
        <v>16.366700000000002</v>
      </c>
      <c r="B498" s="17">
        <v>0.48</v>
      </c>
      <c r="C498" s="17">
        <v>0.29028300000000001</v>
      </c>
      <c r="D498" s="17">
        <v>0.15815100000000001</v>
      </c>
      <c r="E498" s="17">
        <v>9.2378000000000002E-2</v>
      </c>
      <c r="F498" s="27">
        <f t="shared" si="7"/>
        <v>16</v>
      </c>
    </row>
    <row r="499" spans="1:6" x14ac:dyDescent="0.25">
      <c r="A499" s="26">
        <v>16.399999999999999</v>
      </c>
      <c r="B499" s="17">
        <v>0.48</v>
      </c>
      <c r="C499" s="17">
        <v>0.28987600000000002</v>
      </c>
      <c r="D499" s="17">
        <v>0.157836</v>
      </c>
      <c r="E499" s="17">
        <v>9.2124999999999999E-2</v>
      </c>
      <c r="F499" s="27">
        <f t="shared" si="7"/>
        <v>16</v>
      </c>
    </row>
    <row r="500" spans="1:6" x14ac:dyDescent="0.25">
      <c r="A500" s="26">
        <v>16.433299999999999</v>
      </c>
      <c r="B500" s="17">
        <v>0.48</v>
      </c>
      <c r="C500" s="17">
        <v>0.28941299999999998</v>
      </c>
      <c r="D500" s="17">
        <v>0.157362</v>
      </c>
      <c r="E500" s="17">
        <v>9.1829999999999995E-2</v>
      </c>
      <c r="F500" s="27">
        <f t="shared" si="7"/>
        <v>16</v>
      </c>
    </row>
    <row r="501" spans="1:6" x14ac:dyDescent="0.25">
      <c r="A501" s="26">
        <v>16.466699999999999</v>
      </c>
      <c r="B501" s="17">
        <v>0.48</v>
      </c>
      <c r="C501" s="17">
        <v>0.28883199999999998</v>
      </c>
      <c r="D501" s="17">
        <v>0.15687300000000001</v>
      </c>
      <c r="E501" s="17">
        <v>9.1518000000000002E-2</v>
      </c>
      <c r="F501" s="27">
        <f t="shared" si="7"/>
        <v>16</v>
      </c>
    </row>
    <row r="502" spans="1:6" x14ac:dyDescent="0.25">
      <c r="A502" s="26">
        <v>16.5</v>
      </c>
      <c r="B502" s="17">
        <v>0.48</v>
      </c>
      <c r="C502" s="17">
        <v>0.28829100000000002</v>
      </c>
      <c r="D502" s="17">
        <v>0.156504</v>
      </c>
      <c r="E502" s="17">
        <v>9.1163999999999995E-2</v>
      </c>
      <c r="F502" s="27">
        <f t="shared" si="7"/>
        <v>17</v>
      </c>
    </row>
    <row r="503" spans="1:6" x14ac:dyDescent="0.25">
      <c r="A503" s="26">
        <v>16.533300000000001</v>
      </c>
      <c r="B503" s="17">
        <v>0.48</v>
      </c>
      <c r="C503" s="17">
        <v>0.28773900000000002</v>
      </c>
      <c r="D503" s="17">
        <v>0.15604299999999999</v>
      </c>
      <c r="E503" s="17">
        <v>9.0828000000000006E-2</v>
      </c>
      <c r="F503" s="27">
        <f t="shared" si="7"/>
        <v>17</v>
      </c>
    </row>
    <row r="504" spans="1:6" x14ac:dyDescent="0.25">
      <c r="A504" s="26">
        <v>16.566700000000001</v>
      </c>
      <c r="B504" s="17">
        <v>0.48</v>
      </c>
      <c r="C504" s="17">
        <v>0.28700799999999999</v>
      </c>
      <c r="D504" s="17">
        <v>0.155559</v>
      </c>
      <c r="E504" s="17">
        <v>9.0450000000000003E-2</v>
      </c>
      <c r="F504" s="27">
        <f t="shared" si="7"/>
        <v>17</v>
      </c>
    </row>
    <row r="505" spans="1:6" x14ac:dyDescent="0.25">
      <c r="A505" s="26">
        <v>16.600000000000001</v>
      </c>
      <c r="B505" s="17">
        <v>0.48</v>
      </c>
      <c r="C505" s="17">
        <v>0.28654099999999999</v>
      </c>
      <c r="D505" s="17">
        <v>0.15513199999999999</v>
      </c>
      <c r="E505" s="17">
        <v>9.0132000000000004E-2</v>
      </c>
      <c r="F505" s="27">
        <f t="shared" si="7"/>
        <v>17</v>
      </c>
    </row>
    <row r="506" spans="1:6" x14ac:dyDescent="0.25">
      <c r="A506" s="26">
        <v>16.633299999999998</v>
      </c>
      <c r="B506" s="17">
        <v>0.48</v>
      </c>
      <c r="C506" s="17">
        <v>0.285991</v>
      </c>
      <c r="D506" s="17">
        <v>0.154669</v>
      </c>
      <c r="E506" s="17">
        <v>8.9871999999999994E-2</v>
      </c>
      <c r="F506" s="27">
        <f t="shared" si="7"/>
        <v>17</v>
      </c>
    </row>
    <row r="507" spans="1:6" x14ac:dyDescent="0.25">
      <c r="A507" s="26">
        <v>16.666699999999999</v>
      </c>
      <c r="B507" s="17">
        <v>0.48</v>
      </c>
      <c r="C507" s="17">
        <v>0.28550300000000001</v>
      </c>
      <c r="D507" s="17">
        <v>0.15419099999999999</v>
      </c>
      <c r="E507" s="17">
        <v>8.9580000000000007E-2</v>
      </c>
      <c r="F507" s="27">
        <f t="shared" si="7"/>
        <v>17</v>
      </c>
    </row>
    <row r="508" spans="1:6" x14ac:dyDescent="0.25">
      <c r="A508" s="26">
        <v>16.7</v>
      </c>
      <c r="B508" s="17">
        <v>0.48</v>
      </c>
      <c r="C508" s="17">
        <v>0.28497</v>
      </c>
      <c r="D508" s="17">
        <v>0.153721</v>
      </c>
      <c r="E508" s="17">
        <v>8.9320999999999998E-2</v>
      </c>
      <c r="F508" s="27">
        <f t="shared" si="7"/>
        <v>17</v>
      </c>
    </row>
    <row r="509" spans="1:6" x14ac:dyDescent="0.25">
      <c r="A509" s="26">
        <v>16.7333</v>
      </c>
      <c r="B509" s="17">
        <v>0.48</v>
      </c>
      <c r="C509" s="17">
        <v>0.28439300000000001</v>
      </c>
      <c r="D509" s="17">
        <v>0.15332599999999999</v>
      </c>
      <c r="E509" s="17">
        <v>8.9070999999999997E-2</v>
      </c>
      <c r="F509" s="27">
        <f t="shared" si="7"/>
        <v>17</v>
      </c>
    </row>
    <row r="510" spans="1:6" x14ac:dyDescent="0.25">
      <c r="A510" s="26">
        <v>16.7667</v>
      </c>
      <c r="B510" s="17">
        <v>0.48</v>
      </c>
      <c r="C510" s="17">
        <v>0.28394399999999997</v>
      </c>
      <c r="D510" s="17">
        <v>0.15289800000000001</v>
      </c>
      <c r="E510" s="17">
        <v>8.8796E-2</v>
      </c>
      <c r="F510" s="27">
        <f t="shared" si="7"/>
        <v>17</v>
      </c>
    </row>
    <row r="511" spans="1:6" x14ac:dyDescent="0.25">
      <c r="A511" s="26">
        <v>16.8</v>
      </c>
      <c r="B511" s="17">
        <v>0.47</v>
      </c>
      <c r="C511" s="17">
        <v>0.28348600000000002</v>
      </c>
      <c r="D511" s="17">
        <v>0.152452</v>
      </c>
      <c r="E511" s="17">
        <v>8.8446999999999998E-2</v>
      </c>
      <c r="F511" s="27">
        <f t="shared" si="7"/>
        <v>17</v>
      </c>
    </row>
    <row r="512" spans="1:6" x14ac:dyDescent="0.25">
      <c r="A512" s="26">
        <v>16.833300000000001</v>
      </c>
      <c r="B512" s="17">
        <v>0.47</v>
      </c>
      <c r="C512" s="17">
        <v>0.28295399999999998</v>
      </c>
      <c r="D512" s="17">
        <v>0.15201700000000001</v>
      </c>
      <c r="E512" s="17">
        <v>8.8114999999999999E-2</v>
      </c>
      <c r="F512" s="27">
        <f t="shared" si="7"/>
        <v>17</v>
      </c>
    </row>
    <row r="513" spans="1:6" x14ac:dyDescent="0.25">
      <c r="A513" s="26">
        <v>16.866700000000002</v>
      </c>
      <c r="B513" s="17">
        <v>0.47</v>
      </c>
      <c r="C513" s="17">
        <v>0.28251900000000002</v>
      </c>
      <c r="D513" s="17">
        <v>0.15163499999999999</v>
      </c>
      <c r="E513" s="17">
        <v>8.7841000000000002E-2</v>
      </c>
      <c r="F513" s="27">
        <f t="shared" si="7"/>
        <v>17</v>
      </c>
    </row>
    <row r="514" spans="1:6" x14ac:dyDescent="0.25">
      <c r="A514" s="26">
        <v>16.899999999999999</v>
      </c>
      <c r="B514" s="17">
        <v>0.47</v>
      </c>
      <c r="C514" s="17">
        <v>0.28210000000000002</v>
      </c>
      <c r="D514" s="17">
        <v>0.15127099999999999</v>
      </c>
      <c r="E514" s="17">
        <v>8.7625999999999996E-2</v>
      </c>
      <c r="F514" s="27">
        <f t="shared" si="7"/>
        <v>17</v>
      </c>
    </row>
    <row r="515" spans="1:6" x14ac:dyDescent="0.25">
      <c r="A515" s="26">
        <v>16.933299999999999</v>
      </c>
      <c r="B515" s="17">
        <v>0.47</v>
      </c>
      <c r="C515" s="17">
        <v>0.28163100000000002</v>
      </c>
      <c r="D515" s="17">
        <v>0.150861</v>
      </c>
      <c r="E515" s="17">
        <v>8.7427000000000005E-2</v>
      </c>
      <c r="F515" s="27">
        <f t="shared" si="7"/>
        <v>17</v>
      </c>
    </row>
    <row r="516" spans="1:6" x14ac:dyDescent="0.25">
      <c r="A516" s="26">
        <v>16.966699999999999</v>
      </c>
      <c r="B516" s="17">
        <v>0.47</v>
      </c>
      <c r="C516" s="17">
        <v>0.28119</v>
      </c>
      <c r="D516" s="17">
        <v>0.150392</v>
      </c>
      <c r="E516" s="17">
        <v>8.7204000000000004E-2</v>
      </c>
      <c r="F516" s="27">
        <f t="shared" si="7"/>
        <v>17</v>
      </c>
    </row>
    <row r="517" spans="1:6" x14ac:dyDescent="0.25">
      <c r="A517" s="26">
        <v>17</v>
      </c>
      <c r="B517" s="17">
        <v>0.47</v>
      </c>
      <c r="C517" s="17">
        <v>0.28059400000000001</v>
      </c>
      <c r="D517" s="17">
        <v>0.150058</v>
      </c>
      <c r="E517" s="17">
        <v>8.7087999999999999E-2</v>
      </c>
      <c r="F517" s="27">
        <f t="shared" si="7"/>
        <v>17</v>
      </c>
    </row>
    <row r="518" spans="1:6" x14ac:dyDescent="0.25">
      <c r="A518" s="26">
        <v>17.033300000000001</v>
      </c>
      <c r="B518" s="17">
        <v>0.47</v>
      </c>
      <c r="C518" s="17">
        <v>0.280088</v>
      </c>
      <c r="D518" s="17">
        <v>0.14965999999999999</v>
      </c>
      <c r="E518" s="17">
        <v>8.6889999999999995E-2</v>
      </c>
      <c r="F518" s="27">
        <f t="shared" si="7"/>
        <v>17</v>
      </c>
    </row>
    <row r="519" spans="1:6" x14ac:dyDescent="0.25">
      <c r="A519" s="26">
        <v>17.066700000000001</v>
      </c>
      <c r="B519" s="17">
        <v>0.47</v>
      </c>
      <c r="C519" s="17">
        <v>0.27965400000000001</v>
      </c>
      <c r="D519" s="17">
        <v>0.149335</v>
      </c>
      <c r="E519" s="17">
        <v>8.6495000000000002E-2</v>
      </c>
      <c r="F519" s="27">
        <f t="shared" si="7"/>
        <v>17</v>
      </c>
    </row>
    <row r="520" spans="1:6" x14ac:dyDescent="0.25">
      <c r="A520" s="26">
        <v>17.100000000000001</v>
      </c>
      <c r="B520" s="17">
        <v>0.47</v>
      </c>
      <c r="C520" s="17">
        <v>0.27928700000000001</v>
      </c>
      <c r="D520" s="17">
        <v>0.14898500000000001</v>
      </c>
      <c r="E520" s="17">
        <v>8.6272000000000001E-2</v>
      </c>
      <c r="F520" s="27">
        <f t="shared" si="7"/>
        <v>17</v>
      </c>
    </row>
    <row r="521" spans="1:6" x14ac:dyDescent="0.25">
      <c r="A521" s="26">
        <v>17.133299999999998</v>
      </c>
      <c r="B521" s="17">
        <v>0.47</v>
      </c>
      <c r="C521" s="17">
        <v>0.278914</v>
      </c>
      <c r="D521" s="17">
        <v>0.148671</v>
      </c>
      <c r="E521" s="17">
        <v>8.6050000000000001E-2</v>
      </c>
      <c r="F521" s="27">
        <f t="shared" ref="F521:F584" si="8">ROUND(A521,0)</f>
        <v>17</v>
      </c>
    </row>
    <row r="522" spans="1:6" x14ac:dyDescent="0.25">
      <c r="A522" s="26">
        <v>17.166699999999999</v>
      </c>
      <c r="B522" s="17">
        <v>0.47</v>
      </c>
      <c r="C522" s="17">
        <v>0.27849200000000002</v>
      </c>
      <c r="D522" s="17">
        <v>0.148253</v>
      </c>
      <c r="E522" s="17">
        <v>8.5804000000000005E-2</v>
      </c>
      <c r="F522" s="27">
        <f t="shared" si="8"/>
        <v>17</v>
      </c>
    </row>
    <row r="523" spans="1:6" x14ac:dyDescent="0.25">
      <c r="A523" s="26">
        <v>17.2</v>
      </c>
      <c r="B523" s="17">
        <v>0.47</v>
      </c>
      <c r="C523" s="17">
        <v>0.277339</v>
      </c>
      <c r="D523" s="17">
        <v>0.147591</v>
      </c>
      <c r="E523" s="17">
        <v>8.5352999999999998E-2</v>
      </c>
      <c r="F523" s="27">
        <f t="shared" si="8"/>
        <v>17</v>
      </c>
    </row>
    <row r="524" spans="1:6" x14ac:dyDescent="0.25">
      <c r="A524" s="26">
        <v>17.2333</v>
      </c>
      <c r="B524" s="17">
        <v>0.47</v>
      </c>
      <c r="C524" s="17">
        <v>0.27659600000000001</v>
      </c>
      <c r="D524" s="17">
        <v>0.147061</v>
      </c>
      <c r="E524" s="17">
        <v>8.4927000000000002E-2</v>
      </c>
      <c r="F524" s="27">
        <f t="shared" si="8"/>
        <v>17</v>
      </c>
    </row>
    <row r="525" spans="1:6" x14ac:dyDescent="0.25">
      <c r="A525" s="26">
        <v>17.2667</v>
      </c>
      <c r="B525" s="17">
        <v>0.47</v>
      </c>
      <c r="C525" s="17">
        <v>0.27555099999999999</v>
      </c>
      <c r="D525" s="17">
        <v>0.14596500000000001</v>
      </c>
      <c r="E525" s="17">
        <v>8.4039000000000003E-2</v>
      </c>
      <c r="F525" s="27">
        <f t="shared" si="8"/>
        <v>17</v>
      </c>
    </row>
    <row r="526" spans="1:6" x14ac:dyDescent="0.25">
      <c r="A526" s="26">
        <v>17.3</v>
      </c>
      <c r="B526" s="17">
        <v>0.47</v>
      </c>
      <c r="C526" s="17">
        <v>0.274982</v>
      </c>
      <c r="D526" s="17">
        <v>0.14534</v>
      </c>
      <c r="E526" s="17">
        <v>8.3705000000000002E-2</v>
      </c>
      <c r="F526" s="27">
        <f t="shared" si="8"/>
        <v>17</v>
      </c>
    </row>
    <row r="527" spans="1:6" x14ac:dyDescent="0.25">
      <c r="A527" s="26">
        <v>17.333300000000001</v>
      </c>
      <c r="B527" s="17">
        <v>0.47</v>
      </c>
      <c r="C527" s="17">
        <v>0.27451300000000001</v>
      </c>
      <c r="D527" s="17">
        <v>0.14490400000000001</v>
      </c>
      <c r="E527" s="17">
        <v>8.3429000000000003E-2</v>
      </c>
      <c r="F527" s="27">
        <f t="shared" si="8"/>
        <v>17</v>
      </c>
    </row>
    <row r="528" spans="1:6" x14ac:dyDescent="0.25">
      <c r="A528" s="26">
        <v>17.366700000000002</v>
      </c>
      <c r="B528" s="17">
        <v>0.47</v>
      </c>
      <c r="C528" s="17">
        <v>0.274177</v>
      </c>
      <c r="D528" s="17">
        <v>0.144537</v>
      </c>
      <c r="E528" s="17">
        <v>8.3154000000000006E-2</v>
      </c>
      <c r="F528" s="27">
        <f t="shared" si="8"/>
        <v>17</v>
      </c>
    </row>
    <row r="529" spans="1:6" x14ac:dyDescent="0.25">
      <c r="A529" s="26">
        <v>17.399999999999999</v>
      </c>
      <c r="B529" s="17">
        <v>0.46</v>
      </c>
      <c r="C529" s="17">
        <v>0.27380700000000002</v>
      </c>
      <c r="D529" s="17">
        <v>0.144256</v>
      </c>
      <c r="E529" s="17">
        <v>8.2846000000000003E-2</v>
      </c>
      <c r="F529" s="27">
        <f t="shared" si="8"/>
        <v>17</v>
      </c>
    </row>
    <row r="530" spans="1:6" x14ac:dyDescent="0.25">
      <c r="A530" s="26">
        <v>17.433299999999999</v>
      </c>
      <c r="B530" s="17">
        <v>0.46</v>
      </c>
      <c r="C530" s="17">
        <v>0.27337800000000001</v>
      </c>
      <c r="D530" s="17">
        <v>0.14391100000000001</v>
      </c>
      <c r="E530" s="17">
        <v>8.2612000000000005E-2</v>
      </c>
      <c r="F530" s="27">
        <f t="shared" si="8"/>
        <v>17</v>
      </c>
    </row>
    <row r="531" spans="1:6" x14ac:dyDescent="0.25">
      <c r="A531" s="26">
        <v>17.466699999999999</v>
      </c>
      <c r="B531" s="17">
        <v>0.46</v>
      </c>
      <c r="C531" s="17">
        <v>0.272899</v>
      </c>
      <c r="D531" s="17">
        <v>0.14358499999999999</v>
      </c>
      <c r="E531" s="17">
        <v>8.2393999999999995E-2</v>
      </c>
      <c r="F531" s="27">
        <f t="shared" si="8"/>
        <v>17</v>
      </c>
    </row>
    <row r="532" spans="1:6" x14ac:dyDescent="0.25">
      <c r="A532" s="26">
        <v>17.5</v>
      </c>
      <c r="B532" s="17">
        <v>0.46</v>
      </c>
      <c r="C532" s="17">
        <v>0.272283</v>
      </c>
      <c r="D532" s="17">
        <v>0.14312900000000001</v>
      </c>
      <c r="E532" s="17">
        <v>8.2071000000000005E-2</v>
      </c>
      <c r="F532" s="27">
        <f t="shared" si="8"/>
        <v>18</v>
      </c>
    </row>
    <row r="533" spans="1:6" x14ac:dyDescent="0.25">
      <c r="A533" s="26">
        <v>17.533300000000001</v>
      </c>
      <c r="B533" s="17">
        <v>0.46</v>
      </c>
      <c r="C533" s="17">
        <v>0.27188099999999998</v>
      </c>
      <c r="D533" s="17">
        <v>0.142789</v>
      </c>
      <c r="E533" s="17">
        <v>8.1772999999999998E-2</v>
      </c>
      <c r="F533" s="27">
        <f t="shared" si="8"/>
        <v>18</v>
      </c>
    </row>
    <row r="534" spans="1:6" x14ac:dyDescent="0.25">
      <c r="A534" s="26">
        <v>17.566700000000001</v>
      </c>
      <c r="B534" s="17">
        <v>0.46</v>
      </c>
      <c r="C534" s="17">
        <v>0.271453</v>
      </c>
      <c r="D534" s="17">
        <v>0.142452</v>
      </c>
      <c r="E534" s="17">
        <v>8.158E-2</v>
      </c>
      <c r="F534" s="27">
        <f t="shared" si="8"/>
        <v>18</v>
      </c>
    </row>
    <row r="535" spans="1:6" x14ac:dyDescent="0.25">
      <c r="A535" s="26">
        <v>17.600000000000001</v>
      </c>
      <c r="B535" s="17">
        <v>0.46</v>
      </c>
      <c r="C535" s="17">
        <v>0.27110200000000001</v>
      </c>
      <c r="D535" s="17">
        <v>0.14214499999999999</v>
      </c>
      <c r="E535" s="17">
        <v>8.1331000000000001E-2</v>
      </c>
      <c r="F535" s="27">
        <f t="shared" si="8"/>
        <v>18</v>
      </c>
    </row>
    <row r="536" spans="1:6" x14ac:dyDescent="0.25">
      <c r="A536" s="26">
        <v>17.633299999999998</v>
      </c>
      <c r="B536" s="17">
        <v>0.46</v>
      </c>
      <c r="C536" s="17">
        <v>0.270762</v>
      </c>
      <c r="D536" s="17">
        <v>0.14172699999999999</v>
      </c>
      <c r="E536" s="17">
        <v>8.1098000000000003E-2</v>
      </c>
      <c r="F536" s="27">
        <f t="shared" si="8"/>
        <v>18</v>
      </c>
    </row>
    <row r="537" spans="1:6" x14ac:dyDescent="0.25">
      <c r="A537" s="26">
        <v>17.666699999999999</v>
      </c>
      <c r="B537" s="17">
        <v>0.46</v>
      </c>
      <c r="C537" s="17">
        <v>0.27032800000000001</v>
      </c>
      <c r="D537" s="17">
        <v>0.14130599999999999</v>
      </c>
      <c r="E537" s="17">
        <v>8.0834000000000003E-2</v>
      </c>
      <c r="F537" s="27">
        <f t="shared" si="8"/>
        <v>18</v>
      </c>
    </row>
    <row r="538" spans="1:6" x14ac:dyDescent="0.25">
      <c r="A538" s="26">
        <v>17.7</v>
      </c>
      <c r="B538" s="17">
        <v>0.46</v>
      </c>
      <c r="C538" s="17">
        <v>0.269814</v>
      </c>
      <c r="D538" s="17">
        <v>0.14093600000000001</v>
      </c>
      <c r="E538" s="17">
        <v>8.0616999999999994E-2</v>
      </c>
      <c r="F538" s="27">
        <f t="shared" si="8"/>
        <v>18</v>
      </c>
    </row>
    <row r="539" spans="1:6" x14ac:dyDescent="0.25">
      <c r="A539" s="26">
        <v>17.7333</v>
      </c>
      <c r="B539" s="17">
        <v>0.46</v>
      </c>
      <c r="C539" s="17">
        <v>0.269233</v>
      </c>
      <c r="D539" s="17">
        <v>0.140484</v>
      </c>
      <c r="E539" s="17">
        <v>8.0352999999999994E-2</v>
      </c>
      <c r="F539" s="27">
        <f t="shared" si="8"/>
        <v>18</v>
      </c>
    </row>
    <row r="540" spans="1:6" x14ac:dyDescent="0.25">
      <c r="A540" s="26">
        <v>17.7667</v>
      </c>
      <c r="B540" s="17">
        <v>0.46</v>
      </c>
      <c r="C540" s="17">
        <v>0.268785</v>
      </c>
      <c r="D540" s="17">
        <v>0.14011399999999999</v>
      </c>
      <c r="E540" s="17">
        <v>8.0130000000000007E-2</v>
      </c>
      <c r="F540" s="27">
        <f t="shared" si="8"/>
        <v>18</v>
      </c>
    </row>
    <row r="541" spans="1:6" x14ac:dyDescent="0.25">
      <c r="A541" s="26">
        <v>17.8</v>
      </c>
      <c r="B541" s="17">
        <v>0.46</v>
      </c>
      <c r="C541" s="17">
        <v>0.26826</v>
      </c>
      <c r="D541" s="17">
        <v>0.139734</v>
      </c>
      <c r="E541" s="17">
        <v>7.9897999999999997E-2</v>
      </c>
      <c r="F541" s="27">
        <f t="shared" si="8"/>
        <v>18</v>
      </c>
    </row>
    <row r="542" spans="1:6" x14ac:dyDescent="0.25">
      <c r="A542" s="26">
        <v>17.833300000000001</v>
      </c>
      <c r="B542" s="17">
        <v>0.46</v>
      </c>
      <c r="C542" s="17">
        <v>0.26785599999999998</v>
      </c>
      <c r="D542" s="17">
        <v>0.139408</v>
      </c>
      <c r="E542" s="17">
        <v>7.9596E-2</v>
      </c>
      <c r="F542" s="27">
        <f t="shared" si="8"/>
        <v>18</v>
      </c>
    </row>
    <row r="543" spans="1:6" x14ac:dyDescent="0.25">
      <c r="A543" s="26">
        <v>17.866700000000002</v>
      </c>
      <c r="B543" s="17">
        <v>0.46</v>
      </c>
      <c r="C543" s="17">
        <v>0.26753399999999999</v>
      </c>
      <c r="D543" s="17">
        <v>0.13907900000000001</v>
      </c>
      <c r="E543" s="17">
        <v>7.9340999999999995E-2</v>
      </c>
      <c r="F543" s="27">
        <f t="shared" si="8"/>
        <v>18</v>
      </c>
    </row>
    <row r="544" spans="1:6" x14ac:dyDescent="0.25">
      <c r="A544" s="26">
        <v>17.899999999999999</v>
      </c>
      <c r="B544" s="17">
        <v>0.46</v>
      </c>
      <c r="C544" s="17">
        <v>0.26706999999999997</v>
      </c>
      <c r="D544" s="17">
        <v>0.13875999999999999</v>
      </c>
      <c r="E544" s="17">
        <v>7.9143000000000005E-2</v>
      </c>
      <c r="F544" s="27">
        <f t="shared" si="8"/>
        <v>18</v>
      </c>
    </row>
    <row r="545" spans="1:6" x14ac:dyDescent="0.25">
      <c r="A545" s="26">
        <v>17.933299999999999</v>
      </c>
      <c r="B545" s="17">
        <v>0.46</v>
      </c>
      <c r="C545" s="17">
        <v>0.266509</v>
      </c>
      <c r="D545" s="17">
        <v>0.13844600000000001</v>
      </c>
      <c r="E545" s="17">
        <v>7.8880000000000006E-2</v>
      </c>
      <c r="F545" s="27">
        <f t="shared" si="8"/>
        <v>18</v>
      </c>
    </row>
    <row r="546" spans="1:6" x14ac:dyDescent="0.25">
      <c r="A546" s="26">
        <v>17.966699999999999</v>
      </c>
      <c r="B546" s="17">
        <v>0.46</v>
      </c>
      <c r="C546" s="17">
        <v>0.26600200000000002</v>
      </c>
      <c r="D546" s="17">
        <v>0.13805700000000001</v>
      </c>
      <c r="E546" s="17">
        <v>7.8673999999999994E-2</v>
      </c>
      <c r="F546" s="27">
        <f t="shared" si="8"/>
        <v>18</v>
      </c>
    </row>
    <row r="547" spans="1:6" x14ac:dyDescent="0.25">
      <c r="A547" s="26">
        <v>18</v>
      </c>
      <c r="B547" s="17">
        <v>0.46</v>
      </c>
      <c r="C547" s="17">
        <v>0.26558900000000002</v>
      </c>
      <c r="D547" s="17">
        <v>0.13773299999999999</v>
      </c>
      <c r="E547" s="17">
        <v>7.8483999999999998E-2</v>
      </c>
      <c r="F547" s="27">
        <f t="shared" si="8"/>
        <v>18</v>
      </c>
    </row>
    <row r="548" spans="1:6" x14ac:dyDescent="0.25">
      <c r="A548" s="26">
        <v>18.033300000000001</v>
      </c>
      <c r="B548" s="17">
        <v>0.46</v>
      </c>
      <c r="C548" s="17">
        <v>0.26511000000000001</v>
      </c>
      <c r="D548" s="17">
        <v>0.137377</v>
      </c>
      <c r="E548" s="17">
        <v>7.8285999999999994E-2</v>
      </c>
      <c r="F548" s="27">
        <f t="shared" si="8"/>
        <v>18</v>
      </c>
    </row>
    <row r="549" spans="1:6" x14ac:dyDescent="0.25">
      <c r="A549" s="26">
        <v>18.066700000000001</v>
      </c>
      <c r="B549" s="17">
        <v>0.46</v>
      </c>
      <c r="C549" s="17">
        <v>0.26475700000000002</v>
      </c>
      <c r="D549" s="17">
        <v>0.137099</v>
      </c>
      <c r="E549" s="17">
        <v>7.8064999999999996E-2</v>
      </c>
      <c r="F549" s="27">
        <f t="shared" si="8"/>
        <v>18</v>
      </c>
    </row>
    <row r="550" spans="1:6" x14ac:dyDescent="0.25">
      <c r="A550" s="26">
        <v>18.100000000000001</v>
      </c>
      <c r="B550" s="17">
        <v>0.45</v>
      </c>
      <c r="C550" s="17">
        <v>0.26438800000000001</v>
      </c>
      <c r="D550" s="17">
        <v>0.1368</v>
      </c>
      <c r="E550" s="17">
        <v>7.7876000000000001E-2</v>
      </c>
      <c r="F550" s="27">
        <f t="shared" si="8"/>
        <v>18</v>
      </c>
    </row>
    <row r="551" spans="1:6" x14ac:dyDescent="0.25">
      <c r="A551" s="26">
        <v>18.133299999999998</v>
      </c>
      <c r="B551" s="17">
        <v>0.45</v>
      </c>
      <c r="C551" s="17">
        <v>0.263959</v>
      </c>
      <c r="D551" s="17">
        <v>0.13646900000000001</v>
      </c>
      <c r="E551" s="17">
        <v>7.7536999999999995E-2</v>
      </c>
      <c r="F551" s="27">
        <f t="shared" si="8"/>
        <v>18</v>
      </c>
    </row>
    <row r="552" spans="1:6" x14ac:dyDescent="0.25">
      <c r="A552" s="26">
        <v>18.166699999999999</v>
      </c>
      <c r="B552" s="17">
        <v>0.45</v>
      </c>
      <c r="C552" s="17">
        <v>0.26347599999999999</v>
      </c>
      <c r="D552" s="17">
        <v>0.136132</v>
      </c>
      <c r="E552" s="17">
        <v>7.7285000000000006E-2</v>
      </c>
      <c r="F552" s="27">
        <f t="shared" si="8"/>
        <v>18</v>
      </c>
    </row>
    <row r="553" spans="1:6" x14ac:dyDescent="0.25">
      <c r="A553" s="26">
        <v>18.2</v>
      </c>
      <c r="B553" s="17">
        <v>0.45</v>
      </c>
      <c r="C553" s="17">
        <v>0.26242500000000002</v>
      </c>
      <c r="D553" s="17">
        <v>0.13517199999999999</v>
      </c>
      <c r="E553" s="17">
        <v>7.6883999999999994E-2</v>
      </c>
      <c r="F553" s="27">
        <f t="shared" si="8"/>
        <v>18</v>
      </c>
    </row>
    <row r="554" spans="1:6" x14ac:dyDescent="0.25">
      <c r="A554" s="26">
        <v>18.2333</v>
      </c>
      <c r="B554" s="17">
        <v>0.45</v>
      </c>
      <c r="C554" s="17">
        <v>0.261241</v>
      </c>
      <c r="D554" s="17">
        <v>0.13434499999999999</v>
      </c>
      <c r="E554" s="17">
        <v>7.6538999999999996E-2</v>
      </c>
      <c r="F554" s="27">
        <f t="shared" si="8"/>
        <v>18</v>
      </c>
    </row>
    <row r="555" spans="1:6" x14ac:dyDescent="0.25">
      <c r="A555" s="26">
        <v>18.2667</v>
      </c>
      <c r="B555" s="17">
        <v>0.45</v>
      </c>
      <c r="C555" s="17">
        <v>0.26059300000000002</v>
      </c>
      <c r="D555" s="17">
        <v>0.13386700000000001</v>
      </c>
      <c r="E555" s="17">
        <v>7.6249999999999998E-2</v>
      </c>
      <c r="F555" s="27">
        <f t="shared" si="8"/>
        <v>18</v>
      </c>
    </row>
    <row r="556" spans="1:6" x14ac:dyDescent="0.25">
      <c r="A556" s="26">
        <v>18.3</v>
      </c>
      <c r="B556" s="17">
        <v>0.45</v>
      </c>
      <c r="C556" s="17">
        <v>0.26004899999999997</v>
      </c>
      <c r="D556" s="17">
        <v>0.13328899999999999</v>
      </c>
      <c r="E556" s="17">
        <v>7.5883000000000006E-2</v>
      </c>
      <c r="F556" s="27">
        <f t="shared" si="8"/>
        <v>18</v>
      </c>
    </row>
    <row r="557" spans="1:6" x14ac:dyDescent="0.25">
      <c r="A557" s="26">
        <v>18.333300000000001</v>
      </c>
      <c r="B557" s="17">
        <v>0.45</v>
      </c>
      <c r="C557" s="17">
        <v>0.25957999999999998</v>
      </c>
      <c r="D557" s="17">
        <v>0.13286500000000001</v>
      </c>
      <c r="E557" s="17">
        <v>7.5500999999999999E-2</v>
      </c>
      <c r="F557" s="27">
        <f t="shared" si="8"/>
        <v>18</v>
      </c>
    </row>
    <row r="558" spans="1:6" x14ac:dyDescent="0.25">
      <c r="A558" s="26">
        <v>18.366700000000002</v>
      </c>
      <c r="B558" s="17">
        <v>0.45</v>
      </c>
      <c r="C558" s="17">
        <v>0.25904700000000003</v>
      </c>
      <c r="D558" s="17">
        <v>0.13250500000000001</v>
      </c>
      <c r="E558" s="17">
        <v>7.5143000000000001E-2</v>
      </c>
      <c r="F558" s="27">
        <f t="shared" si="8"/>
        <v>18</v>
      </c>
    </row>
    <row r="559" spans="1:6" x14ac:dyDescent="0.25">
      <c r="A559" s="26">
        <v>18.399999999999999</v>
      </c>
      <c r="B559" s="17">
        <v>0.45</v>
      </c>
      <c r="C559" s="17">
        <v>0.25857400000000003</v>
      </c>
      <c r="D559" s="17">
        <v>0.13222</v>
      </c>
      <c r="E559" s="17">
        <v>7.4901999999999996E-2</v>
      </c>
      <c r="F559" s="27">
        <f t="shared" si="8"/>
        <v>18</v>
      </c>
    </row>
    <row r="560" spans="1:6" x14ac:dyDescent="0.25">
      <c r="A560" s="26">
        <v>18.433299999999999</v>
      </c>
      <c r="B560" s="17">
        <v>0.45</v>
      </c>
      <c r="C560" s="17">
        <v>0.25798199999999999</v>
      </c>
      <c r="D560" s="17">
        <v>0.131881</v>
      </c>
      <c r="E560" s="17">
        <v>7.4622999999999995E-2</v>
      </c>
      <c r="F560" s="27">
        <f t="shared" si="8"/>
        <v>18</v>
      </c>
    </row>
    <row r="561" spans="1:6" x14ac:dyDescent="0.25">
      <c r="A561" s="26">
        <v>18.466699999999999</v>
      </c>
      <c r="B561" s="17">
        <v>0.45</v>
      </c>
      <c r="C561" s="17">
        <v>0.25751499999999999</v>
      </c>
      <c r="D561" s="17">
        <v>0.13158400000000001</v>
      </c>
      <c r="E561" s="17">
        <v>7.4460999999999999E-2</v>
      </c>
      <c r="F561" s="27">
        <f t="shared" si="8"/>
        <v>18</v>
      </c>
    </row>
    <row r="562" spans="1:6" x14ac:dyDescent="0.25">
      <c r="A562" s="26">
        <v>18.5</v>
      </c>
      <c r="B562" s="17">
        <v>0.45</v>
      </c>
      <c r="C562" s="17">
        <v>0.257048</v>
      </c>
      <c r="D562" s="17">
        <v>0.13120699999999999</v>
      </c>
      <c r="E562" s="17">
        <v>7.4220999999999995E-2</v>
      </c>
      <c r="F562" s="27">
        <f t="shared" si="8"/>
        <v>19</v>
      </c>
    </row>
    <row r="563" spans="1:6" x14ac:dyDescent="0.25">
      <c r="A563" s="26">
        <v>18.533300000000001</v>
      </c>
      <c r="B563" s="17">
        <v>0.45</v>
      </c>
      <c r="C563" s="17">
        <v>0.25658700000000001</v>
      </c>
      <c r="D563" s="17">
        <v>0.13089000000000001</v>
      </c>
      <c r="E563" s="17">
        <v>7.4004E-2</v>
      </c>
      <c r="F563" s="27">
        <f t="shared" si="8"/>
        <v>19</v>
      </c>
    </row>
    <row r="564" spans="1:6" x14ac:dyDescent="0.25">
      <c r="A564" s="26">
        <v>18.566700000000001</v>
      </c>
      <c r="B564" s="17">
        <v>0.45</v>
      </c>
      <c r="C564" s="17">
        <v>0.25620100000000001</v>
      </c>
      <c r="D564" s="17">
        <v>0.13050300000000001</v>
      </c>
      <c r="E564" s="17">
        <v>7.3834999999999998E-2</v>
      </c>
      <c r="F564" s="27">
        <f t="shared" si="8"/>
        <v>19</v>
      </c>
    </row>
    <row r="565" spans="1:6" x14ac:dyDescent="0.25">
      <c r="A565" s="26">
        <v>18.600000000000001</v>
      </c>
      <c r="B565" s="17">
        <v>0.45</v>
      </c>
      <c r="C565" s="17">
        <v>0.25578400000000001</v>
      </c>
      <c r="D565" s="17">
        <v>0.130132</v>
      </c>
      <c r="E565" s="17">
        <v>7.3625999999999997E-2</v>
      </c>
      <c r="F565" s="27">
        <f t="shared" si="8"/>
        <v>19</v>
      </c>
    </row>
    <row r="566" spans="1:6" x14ac:dyDescent="0.25">
      <c r="A566" s="26">
        <v>18.633299999999998</v>
      </c>
      <c r="B566" s="17">
        <v>0.45</v>
      </c>
      <c r="C566" s="17">
        <v>0.25523800000000002</v>
      </c>
      <c r="D566" s="17">
        <v>0.12979499999999999</v>
      </c>
      <c r="E566" s="17">
        <v>7.3326000000000002E-2</v>
      </c>
      <c r="F566" s="27">
        <f t="shared" si="8"/>
        <v>19</v>
      </c>
    </row>
    <row r="567" spans="1:6" x14ac:dyDescent="0.25">
      <c r="A567" s="26">
        <v>18.666699999999999</v>
      </c>
      <c r="B567" s="17">
        <v>0.45</v>
      </c>
      <c r="C567" s="17">
        <v>0.25473499999999999</v>
      </c>
      <c r="D567" s="17">
        <v>0.129383</v>
      </c>
      <c r="E567" s="17">
        <v>7.3011000000000006E-2</v>
      </c>
      <c r="F567" s="27">
        <f t="shared" si="8"/>
        <v>19</v>
      </c>
    </row>
    <row r="568" spans="1:6" x14ac:dyDescent="0.25">
      <c r="A568" s="26">
        <v>18.7</v>
      </c>
      <c r="B568" s="17">
        <v>0.44</v>
      </c>
      <c r="C568" s="17">
        <v>0.25425999999999999</v>
      </c>
      <c r="D568" s="17">
        <v>0.12904599999999999</v>
      </c>
      <c r="E568" s="17">
        <v>7.2689000000000004E-2</v>
      </c>
      <c r="F568" s="27">
        <f t="shared" si="8"/>
        <v>19</v>
      </c>
    </row>
    <row r="569" spans="1:6" x14ac:dyDescent="0.25">
      <c r="A569" s="26">
        <v>18.7333</v>
      </c>
      <c r="B569" s="17">
        <v>0.44</v>
      </c>
      <c r="C569" s="17">
        <v>0.25381700000000001</v>
      </c>
      <c r="D569" s="17">
        <v>0.12873100000000001</v>
      </c>
      <c r="E569" s="17">
        <v>7.2527999999999995E-2</v>
      </c>
      <c r="F569" s="27">
        <f t="shared" si="8"/>
        <v>19</v>
      </c>
    </row>
    <row r="570" spans="1:6" x14ac:dyDescent="0.25">
      <c r="A570" s="26">
        <v>18.7667</v>
      </c>
      <c r="B570" s="17">
        <v>0.44</v>
      </c>
      <c r="C570" s="17">
        <v>0.25343300000000002</v>
      </c>
      <c r="D570" s="17">
        <v>0.12847500000000001</v>
      </c>
      <c r="E570" s="17">
        <v>7.2352E-2</v>
      </c>
      <c r="F570" s="27">
        <f t="shared" si="8"/>
        <v>19</v>
      </c>
    </row>
    <row r="571" spans="1:6" x14ac:dyDescent="0.25">
      <c r="A571" s="26">
        <v>18.8</v>
      </c>
      <c r="B571" s="17">
        <v>0.44</v>
      </c>
      <c r="C571" s="17">
        <v>0.25302799999999998</v>
      </c>
      <c r="D571" s="17">
        <v>0.12815599999999999</v>
      </c>
      <c r="E571" s="17">
        <v>7.2168999999999997E-2</v>
      </c>
      <c r="F571" s="27">
        <f t="shared" si="8"/>
        <v>19</v>
      </c>
    </row>
    <row r="572" spans="1:6" x14ac:dyDescent="0.25">
      <c r="A572" s="26">
        <v>18.833300000000001</v>
      </c>
      <c r="B572" s="17">
        <v>0.44</v>
      </c>
      <c r="C572" s="17">
        <v>0.25266100000000002</v>
      </c>
      <c r="D572" s="17">
        <v>0.12776000000000001</v>
      </c>
      <c r="E572" s="17">
        <v>7.1993000000000001E-2</v>
      </c>
      <c r="F572" s="27">
        <f t="shared" si="8"/>
        <v>19</v>
      </c>
    </row>
    <row r="573" spans="1:6" x14ac:dyDescent="0.25">
      <c r="A573" s="26">
        <v>18.866700000000002</v>
      </c>
      <c r="B573" s="17">
        <v>0.44</v>
      </c>
      <c r="C573" s="17">
        <v>0.25221900000000003</v>
      </c>
      <c r="D573" s="17">
        <v>0.12745699999999999</v>
      </c>
      <c r="E573" s="17">
        <v>7.1740999999999999E-2</v>
      </c>
      <c r="F573" s="27">
        <f t="shared" si="8"/>
        <v>19</v>
      </c>
    </row>
    <row r="574" spans="1:6" x14ac:dyDescent="0.25">
      <c r="A574" s="26">
        <v>18.899999999999999</v>
      </c>
      <c r="B574" s="17">
        <v>0.44</v>
      </c>
      <c r="C574" s="17">
        <v>0.25170300000000001</v>
      </c>
      <c r="D574" s="17">
        <v>0.12709599999999999</v>
      </c>
      <c r="E574" s="17">
        <v>7.1483000000000005E-2</v>
      </c>
      <c r="F574" s="27">
        <f t="shared" si="8"/>
        <v>19</v>
      </c>
    </row>
    <row r="575" spans="1:6" x14ac:dyDescent="0.25">
      <c r="A575" s="26">
        <v>18.933299999999999</v>
      </c>
      <c r="B575" s="17">
        <v>0.44</v>
      </c>
      <c r="C575" s="17">
        <v>0.25125700000000001</v>
      </c>
      <c r="D575" s="17">
        <v>0.12682299999999999</v>
      </c>
      <c r="E575" s="17">
        <v>7.1307999999999996E-2</v>
      </c>
      <c r="F575" s="27">
        <f t="shared" si="8"/>
        <v>19</v>
      </c>
    </row>
    <row r="576" spans="1:6" x14ac:dyDescent="0.25">
      <c r="A576" s="26">
        <v>18.966699999999999</v>
      </c>
      <c r="B576" s="17">
        <v>0.44</v>
      </c>
      <c r="C576" s="17">
        <v>0.25090099999999999</v>
      </c>
      <c r="D576" s="17">
        <v>0.1265</v>
      </c>
      <c r="E576" s="17">
        <v>7.1140999999999996E-2</v>
      </c>
      <c r="F576" s="27">
        <f t="shared" si="8"/>
        <v>19</v>
      </c>
    </row>
    <row r="577" spans="1:6" x14ac:dyDescent="0.25">
      <c r="A577" s="26">
        <v>19</v>
      </c>
      <c r="B577" s="17">
        <v>0.44</v>
      </c>
      <c r="C577" s="17">
        <v>0.25043399999999999</v>
      </c>
      <c r="D577" s="17">
        <v>0.126198</v>
      </c>
      <c r="E577" s="17">
        <v>7.0928000000000005E-2</v>
      </c>
      <c r="F577" s="27">
        <f t="shared" si="8"/>
        <v>19</v>
      </c>
    </row>
    <row r="578" spans="1:6" x14ac:dyDescent="0.25">
      <c r="A578" s="26">
        <v>19.033300000000001</v>
      </c>
      <c r="B578" s="17">
        <v>0.44</v>
      </c>
      <c r="C578" s="17">
        <v>0.25008900000000001</v>
      </c>
      <c r="D578" s="17">
        <v>0.12589600000000001</v>
      </c>
      <c r="E578" s="17">
        <v>7.0762000000000005E-2</v>
      </c>
      <c r="F578" s="27">
        <f t="shared" si="8"/>
        <v>19</v>
      </c>
    </row>
    <row r="579" spans="1:6" x14ac:dyDescent="0.25">
      <c r="A579" s="26">
        <v>19.066700000000001</v>
      </c>
      <c r="B579" s="17">
        <v>0.44</v>
      </c>
      <c r="C579" s="17">
        <v>0.24971299999999999</v>
      </c>
      <c r="D579" s="17">
        <v>0.12559100000000001</v>
      </c>
      <c r="E579" s="17">
        <v>7.0429000000000005E-2</v>
      </c>
      <c r="F579" s="27">
        <f t="shared" si="8"/>
        <v>19</v>
      </c>
    </row>
    <row r="580" spans="1:6" x14ac:dyDescent="0.25">
      <c r="A580" s="26">
        <v>19.100000000000001</v>
      </c>
      <c r="B580" s="17">
        <v>0.44</v>
      </c>
      <c r="C580" s="17">
        <v>0.24927299999999999</v>
      </c>
      <c r="D580" s="17">
        <v>0.12532299999999999</v>
      </c>
      <c r="E580" s="17">
        <v>7.0217000000000002E-2</v>
      </c>
      <c r="F580" s="27">
        <f t="shared" si="8"/>
        <v>19</v>
      </c>
    </row>
    <row r="581" spans="1:6" x14ac:dyDescent="0.25">
      <c r="A581" s="26">
        <v>19.133299999999998</v>
      </c>
      <c r="B581" s="17">
        <v>0.44</v>
      </c>
      <c r="C581" s="17">
        <v>0.24876500000000001</v>
      </c>
      <c r="D581" s="17">
        <v>0.124999</v>
      </c>
      <c r="E581" s="17">
        <v>7.0021E-2</v>
      </c>
      <c r="F581" s="27">
        <f t="shared" si="8"/>
        <v>19</v>
      </c>
    </row>
    <row r="582" spans="1:6" x14ac:dyDescent="0.25">
      <c r="A582" s="26">
        <v>19.166699999999999</v>
      </c>
      <c r="B582" s="17">
        <v>0.44</v>
      </c>
      <c r="C582" s="17">
        <v>0.24841099999999999</v>
      </c>
      <c r="D582" s="17">
        <v>0.124755</v>
      </c>
      <c r="E582" s="17">
        <v>6.9787000000000002E-2</v>
      </c>
      <c r="F582" s="27">
        <f t="shared" si="8"/>
        <v>19</v>
      </c>
    </row>
    <row r="583" spans="1:6" x14ac:dyDescent="0.25">
      <c r="A583" s="26">
        <v>19.2</v>
      </c>
      <c r="B583" s="17">
        <v>0.44</v>
      </c>
      <c r="C583" s="17">
        <v>0.24804100000000001</v>
      </c>
      <c r="D583" s="17">
        <v>0.124502</v>
      </c>
      <c r="E583" s="17">
        <v>6.9613999999999995E-2</v>
      </c>
      <c r="F583" s="27">
        <f t="shared" si="8"/>
        <v>19</v>
      </c>
    </row>
    <row r="584" spans="1:6" x14ac:dyDescent="0.25">
      <c r="A584" s="26">
        <v>19.2333</v>
      </c>
      <c r="B584" s="17">
        <v>0.44</v>
      </c>
      <c r="C584" s="17">
        <v>0.24693300000000001</v>
      </c>
      <c r="D584" s="17">
        <v>0.12341100000000001</v>
      </c>
      <c r="E584" s="17">
        <v>6.9178000000000003E-2</v>
      </c>
      <c r="F584" s="27">
        <f t="shared" si="8"/>
        <v>19</v>
      </c>
    </row>
    <row r="585" spans="1:6" x14ac:dyDescent="0.25">
      <c r="A585" s="26">
        <v>19.2667</v>
      </c>
      <c r="B585" s="17">
        <v>0.44</v>
      </c>
      <c r="C585" s="17">
        <v>0.24623200000000001</v>
      </c>
      <c r="D585" s="17">
        <v>0.12275899999999999</v>
      </c>
      <c r="E585" s="17">
        <v>6.8886000000000003E-2</v>
      </c>
      <c r="F585" s="27">
        <f t="shared" ref="F585:F648" si="9">ROUND(A585,0)</f>
        <v>19</v>
      </c>
    </row>
    <row r="586" spans="1:6" x14ac:dyDescent="0.25">
      <c r="A586" s="26">
        <v>19.3</v>
      </c>
      <c r="B586" s="17">
        <v>0.44</v>
      </c>
      <c r="C586" s="17">
        <v>0.245558</v>
      </c>
      <c r="D586" s="17">
        <v>0.122256</v>
      </c>
      <c r="E586" s="17">
        <v>6.8609000000000003E-2</v>
      </c>
      <c r="F586" s="27">
        <f t="shared" si="9"/>
        <v>19</v>
      </c>
    </row>
    <row r="587" spans="1:6" x14ac:dyDescent="0.25">
      <c r="A587" s="26">
        <v>19.333300000000001</v>
      </c>
      <c r="B587" s="17">
        <v>0.43</v>
      </c>
      <c r="C587" s="17">
        <v>0.24501700000000001</v>
      </c>
      <c r="D587" s="17">
        <v>0.12185799999999999</v>
      </c>
      <c r="E587" s="17">
        <v>6.8288000000000001E-2</v>
      </c>
      <c r="F587" s="27">
        <f t="shared" si="9"/>
        <v>19</v>
      </c>
    </row>
    <row r="588" spans="1:6" x14ac:dyDescent="0.25">
      <c r="A588" s="26">
        <v>19.366700000000002</v>
      </c>
      <c r="B588" s="17">
        <v>0.43</v>
      </c>
      <c r="C588" s="17">
        <v>0.244528</v>
      </c>
      <c r="D588" s="17">
        <v>0.12148399999999999</v>
      </c>
      <c r="E588" s="17">
        <v>6.8049999999999999E-2</v>
      </c>
      <c r="F588" s="27">
        <f t="shared" si="9"/>
        <v>19</v>
      </c>
    </row>
    <row r="589" spans="1:6" x14ac:dyDescent="0.25">
      <c r="A589" s="26">
        <v>19.399999999999999</v>
      </c>
      <c r="B589" s="17">
        <v>0.43</v>
      </c>
      <c r="C589" s="17">
        <v>0.24421799999999999</v>
      </c>
      <c r="D589" s="17">
        <v>0.121207</v>
      </c>
      <c r="E589" s="17">
        <v>6.7804000000000003E-2</v>
      </c>
      <c r="F589" s="27">
        <f t="shared" si="9"/>
        <v>19</v>
      </c>
    </row>
    <row r="590" spans="1:6" x14ac:dyDescent="0.25">
      <c r="A590" s="26">
        <v>19.433299999999999</v>
      </c>
      <c r="B590" s="17">
        <v>0.43</v>
      </c>
      <c r="C590" s="17">
        <v>0.243867</v>
      </c>
      <c r="D590" s="17">
        <v>0.120866</v>
      </c>
      <c r="E590" s="17">
        <v>6.7634E-2</v>
      </c>
      <c r="F590" s="27">
        <f t="shared" si="9"/>
        <v>19</v>
      </c>
    </row>
    <row r="591" spans="1:6" x14ac:dyDescent="0.25">
      <c r="A591" s="26">
        <v>19.466699999999999</v>
      </c>
      <c r="B591" s="17">
        <v>0.43</v>
      </c>
      <c r="C591" s="17">
        <v>0.24357899999999999</v>
      </c>
      <c r="D591" s="17">
        <v>0.120573</v>
      </c>
      <c r="E591" s="17">
        <v>6.7470000000000002E-2</v>
      </c>
      <c r="F591" s="27">
        <f t="shared" si="9"/>
        <v>19</v>
      </c>
    </row>
    <row r="592" spans="1:6" x14ac:dyDescent="0.25">
      <c r="A592" s="26">
        <v>19.5</v>
      </c>
      <c r="B592" s="17">
        <v>0.43</v>
      </c>
      <c r="C592" s="17">
        <v>0.24315400000000001</v>
      </c>
      <c r="D592" s="17">
        <v>0.120307</v>
      </c>
      <c r="E592" s="17">
        <v>6.7299999999999999E-2</v>
      </c>
      <c r="F592" s="27">
        <f t="shared" si="9"/>
        <v>20</v>
      </c>
    </row>
    <row r="593" spans="1:6" x14ac:dyDescent="0.25">
      <c r="A593" s="26">
        <v>19.533300000000001</v>
      </c>
      <c r="B593" s="17">
        <v>0.43</v>
      </c>
      <c r="C593" s="17">
        <v>0.24275099999999999</v>
      </c>
      <c r="D593" s="17">
        <v>0.120008</v>
      </c>
      <c r="E593" s="17">
        <v>6.7107E-2</v>
      </c>
      <c r="F593" s="27">
        <f t="shared" si="9"/>
        <v>20</v>
      </c>
    </row>
    <row r="594" spans="1:6" x14ac:dyDescent="0.25">
      <c r="A594" s="26">
        <v>19.566700000000001</v>
      </c>
      <c r="B594" s="17">
        <v>0.43</v>
      </c>
      <c r="C594" s="17">
        <v>0.24241599999999999</v>
      </c>
      <c r="D594" s="17">
        <v>0.119699</v>
      </c>
      <c r="E594" s="17">
        <v>6.6818000000000002E-2</v>
      </c>
      <c r="F594" s="27">
        <f t="shared" si="9"/>
        <v>20</v>
      </c>
    </row>
    <row r="595" spans="1:6" x14ac:dyDescent="0.25">
      <c r="A595" s="26">
        <v>19.600000000000001</v>
      </c>
      <c r="B595" s="17">
        <v>0.43</v>
      </c>
      <c r="C595" s="17">
        <v>0.24196699999999999</v>
      </c>
      <c r="D595" s="17">
        <v>0.119351</v>
      </c>
      <c r="E595" s="17">
        <v>6.6582000000000002E-2</v>
      </c>
      <c r="F595" s="27">
        <f t="shared" si="9"/>
        <v>20</v>
      </c>
    </row>
    <row r="596" spans="1:6" x14ac:dyDescent="0.25">
      <c r="A596" s="26">
        <v>19.633299999999998</v>
      </c>
      <c r="B596" s="17">
        <v>0.43</v>
      </c>
      <c r="C596" s="17">
        <v>0.24155399999999999</v>
      </c>
      <c r="D596" s="17">
        <v>0.11902</v>
      </c>
      <c r="E596" s="17">
        <v>6.6323999999999994E-2</v>
      </c>
      <c r="F596" s="27">
        <f t="shared" si="9"/>
        <v>20</v>
      </c>
    </row>
    <row r="597" spans="1:6" x14ac:dyDescent="0.25">
      <c r="A597" s="26">
        <v>19.666699999999999</v>
      </c>
      <c r="B597" s="17">
        <v>0.43</v>
      </c>
      <c r="C597" s="17">
        <v>0.241147</v>
      </c>
      <c r="D597" s="17">
        <v>0.118715</v>
      </c>
      <c r="E597" s="17">
        <v>6.6184000000000007E-2</v>
      </c>
      <c r="F597" s="27">
        <f t="shared" si="9"/>
        <v>20</v>
      </c>
    </row>
    <row r="598" spans="1:6" x14ac:dyDescent="0.25">
      <c r="A598" s="26">
        <v>19.7</v>
      </c>
      <c r="B598" s="17">
        <v>0.43</v>
      </c>
      <c r="C598" s="17">
        <v>0.24077100000000001</v>
      </c>
      <c r="D598" s="17">
        <v>0.118408</v>
      </c>
      <c r="E598" s="17">
        <v>6.6044000000000005E-2</v>
      </c>
      <c r="F598" s="27">
        <f t="shared" si="9"/>
        <v>20</v>
      </c>
    </row>
    <row r="599" spans="1:6" x14ac:dyDescent="0.25">
      <c r="A599" s="26">
        <v>19.7333</v>
      </c>
      <c r="B599" s="17">
        <v>0.43</v>
      </c>
      <c r="C599" s="17">
        <v>0.24033299999999999</v>
      </c>
      <c r="D599" s="17">
        <v>0.118121</v>
      </c>
      <c r="E599" s="17">
        <v>6.5837999999999994E-2</v>
      </c>
      <c r="F599" s="27">
        <f t="shared" si="9"/>
        <v>20</v>
      </c>
    </row>
    <row r="600" spans="1:6" x14ac:dyDescent="0.25">
      <c r="A600" s="26">
        <v>19.7667</v>
      </c>
      <c r="B600" s="17">
        <v>0.43</v>
      </c>
      <c r="C600" s="17">
        <v>0.23986399999999999</v>
      </c>
      <c r="D600" s="17">
        <v>0.117794</v>
      </c>
      <c r="E600" s="17">
        <v>6.5573999999999993E-2</v>
      </c>
      <c r="F600" s="27">
        <f t="shared" si="9"/>
        <v>20</v>
      </c>
    </row>
    <row r="601" spans="1:6" x14ac:dyDescent="0.25">
      <c r="A601" s="26">
        <v>19.8</v>
      </c>
      <c r="B601" s="17">
        <v>0.43</v>
      </c>
      <c r="C601" s="17">
        <v>0.23944299999999999</v>
      </c>
      <c r="D601" s="17">
        <v>0.11745800000000001</v>
      </c>
      <c r="E601" s="17">
        <v>6.5420000000000006E-2</v>
      </c>
      <c r="F601" s="27">
        <f t="shared" si="9"/>
        <v>20</v>
      </c>
    </row>
    <row r="602" spans="1:6" x14ac:dyDescent="0.25">
      <c r="A602" s="26">
        <v>19.833300000000001</v>
      </c>
      <c r="B602" s="17">
        <v>0.43</v>
      </c>
      <c r="C602" s="17">
        <v>0.23891699999999999</v>
      </c>
      <c r="D602" s="17">
        <v>0.117136</v>
      </c>
      <c r="E602" s="17">
        <v>6.5251000000000003E-2</v>
      </c>
      <c r="F602" s="27">
        <f t="shared" si="9"/>
        <v>20</v>
      </c>
    </row>
    <row r="603" spans="1:6" x14ac:dyDescent="0.25">
      <c r="A603" s="26">
        <v>19.866700000000002</v>
      </c>
      <c r="B603" s="17">
        <v>0.43</v>
      </c>
      <c r="C603" s="17">
        <v>0.23857999999999999</v>
      </c>
      <c r="D603" s="17">
        <v>0.11685</v>
      </c>
      <c r="E603" s="17">
        <v>6.5098000000000003E-2</v>
      </c>
      <c r="F603" s="27">
        <f t="shared" si="9"/>
        <v>20</v>
      </c>
    </row>
    <row r="604" spans="1:6" x14ac:dyDescent="0.25">
      <c r="A604" s="26">
        <v>19.899999999999999</v>
      </c>
      <c r="B604" s="17">
        <v>0.43</v>
      </c>
      <c r="C604" s="17">
        <v>0.238206</v>
      </c>
      <c r="D604" s="17">
        <v>0.116646</v>
      </c>
      <c r="E604" s="17">
        <v>6.4951999999999996E-2</v>
      </c>
      <c r="F604" s="27">
        <f t="shared" si="9"/>
        <v>20</v>
      </c>
    </row>
    <row r="605" spans="1:6" x14ac:dyDescent="0.25">
      <c r="A605" s="26">
        <v>19.933299999999999</v>
      </c>
      <c r="B605" s="17">
        <v>0.43</v>
      </c>
      <c r="C605" s="17">
        <v>0.237765</v>
      </c>
      <c r="D605" s="17">
        <v>0.116393</v>
      </c>
      <c r="E605" s="17">
        <v>6.4806000000000002E-2</v>
      </c>
      <c r="F605" s="27">
        <f t="shared" si="9"/>
        <v>20</v>
      </c>
    </row>
    <row r="606" spans="1:6" x14ac:dyDescent="0.25">
      <c r="A606" s="26">
        <v>19.966699999999999</v>
      </c>
      <c r="B606" s="17">
        <v>0.43</v>
      </c>
      <c r="C606" s="17">
        <v>0.23736499999999999</v>
      </c>
      <c r="D606" s="17">
        <v>0.116151</v>
      </c>
      <c r="E606" s="17">
        <v>6.4638000000000001E-2</v>
      </c>
      <c r="F606" s="27">
        <f t="shared" si="9"/>
        <v>20</v>
      </c>
    </row>
    <row r="607" spans="1:6" x14ac:dyDescent="0.25">
      <c r="A607" s="26">
        <v>20</v>
      </c>
      <c r="B607" s="17">
        <v>0.43</v>
      </c>
      <c r="C607" s="17">
        <v>0.23696600000000001</v>
      </c>
      <c r="D607" s="17">
        <v>0.11587600000000001</v>
      </c>
      <c r="E607" s="17">
        <v>6.4425999999999997E-2</v>
      </c>
      <c r="F607" s="27">
        <f t="shared" si="9"/>
        <v>20</v>
      </c>
    </row>
    <row r="608" spans="1:6" x14ac:dyDescent="0.25">
      <c r="A608" s="26">
        <v>20.033300000000001</v>
      </c>
      <c r="B608" s="17">
        <v>0.43</v>
      </c>
      <c r="C608" s="17">
        <v>0.23658799999999999</v>
      </c>
      <c r="D608" s="17">
        <v>0.11565</v>
      </c>
      <c r="E608" s="17">
        <v>6.4193E-2</v>
      </c>
      <c r="F608" s="27">
        <f t="shared" si="9"/>
        <v>20</v>
      </c>
    </row>
    <row r="609" spans="1:6" x14ac:dyDescent="0.25">
      <c r="A609" s="26">
        <v>20.066700000000001</v>
      </c>
      <c r="B609" s="17">
        <v>0.42</v>
      </c>
      <c r="C609" s="17">
        <v>0.236071</v>
      </c>
      <c r="D609" s="17">
        <v>0.115271</v>
      </c>
      <c r="E609" s="17">
        <v>6.3996999999999998E-2</v>
      </c>
      <c r="F609" s="27">
        <f t="shared" si="9"/>
        <v>20</v>
      </c>
    </row>
    <row r="610" spans="1:6" x14ac:dyDescent="0.25">
      <c r="A610" s="26">
        <v>20.100000000000001</v>
      </c>
      <c r="B610" s="17">
        <v>0.42</v>
      </c>
      <c r="C610" s="17">
        <v>0.23574500000000001</v>
      </c>
      <c r="D610" s="17">
        <v>0.115026</v>
      </c>
      <c r="E610" s="17">
        <v>6.3765000000000002E-2</v>
      </c>
      <c r="F610" s="27">
        <f t="shared" si="9"/>
        <v>20</v>
      </c>
    </row>
    <row r="611" spans="1:6" x14ac:dyDescent="0.25">
      <c r="A611" s="26">
        <v>20.133299999999998</v>
      </c>
      <c r="B611" s="17">
        <v>0.42</v>
      </c>
      <c r="C611" s="17">
        <v>0.235487</v>
      </c>
      <c r="D611" s="17">
        <v>0.114785</v>
      </c>
      <c r="E611" s="17">
        <v>6.3547000000000006E-2</v>
      </c>
      <c r="F611" s="27">
        <f t="shared" si="9"/>
        <v>20</v>
      </c>
    </row>
    <row r="612" spans="1:6" x14ac:dyDescent="0.25">
      <c r="A612" s="26">
        <v>20.166699999999999</v>
      </c>
      <c r="B612" s="17">
        <v>0.42</v>
      </c>
      <c r="C612" s="17">
        <v>0.23513500000000001</v>
      </c>
      <c r="D612" s="17">
        <v>0.11454400000000001</v>
      </c>
      <c r="E612" s="17">
        <v>6.3381000000000007E-2</v>
      </c>
      <c r="F612" s="27">
        <f t="shared" si="9"/>
        <v>20</v>
      </c>
    </row>
    <row r="613" spans="1:6" x14ac:dyDescent="0.25">
      <c r="A613" s="26">
        <v>20.2</v>
      </c>
      <c r="B613" s="17">
        <v>0.42</v>
      </c>
      <c r="C613" s="17">
        <v>0.23482600000000001</v>
      </c>
      <c r="D613" s="17">
        <v>0.114332</v>
      </c>
      <c r="E613" s="17">
        <v>6.3171000000000005E-2</v>
      </c>
      <c r="F613" s="27">
        <f t="shared" si="9"/>
        <v>20</v>
      </c>
    </row>
    <row r="614" spans="1:6" x14ac:dyDescent="0.25">
      <c r="A614" s="26">
        <v>20.2333</v>
      </c>
      <c r="B614" s="17">
        <v>0.42</v>
      </c>
      <c r="C614" s="17">
        <v>0.23415</v>
      </c>
      <c r="D614" s="17">
        <v>0.113721</v>
      </c>
      <c r="E614" s="17">
        <v>6.2881999999999993E-2</v>
      </c>
      <c r="F614" s="27">
        <f t="shared" si="9"/>
        <v>20</v>
      </c>
    </row>
    <row r="615" spans="1:6" x14ac:dyDescent="0.25">
      <c r="A615" s="26">
        <v>20.2667</v>
      </c>
      <c r="B615" s="17">
        <v>0.42</v>
      </c>
      <c r="C615" s="17">
        <v>0.23329</v>
      </c>
      <c r="D615" s="17">
        <v>0.112927</v>
      </c>
      <c r="E615" s="17">
        <v>6.2435999999999998E-2</v>
      </c>
      <c r="F615" s="27">
        <f t="shared" si="9"/>
        <v>20</v>
      </c>
    </row>
    <row r="616" spans="1:6" x14ac:dyDescent="0.25">
      <c r="A616" s="26">
        <v>20.3</v>
      </c>
      <c r="B616" s="17">
        <v>0.42</v>
      </c>
      <c r="C616" s="17">
        <v>0.23264699999999999</v>
      </c>
      <c r="D616" s="17">
        <v>0.112403</v>
      </c>
      <c r="E616" s="17">
        <v>6.2141000000000002E-2</v>
      </c>
      <c r="F616" s="27">
        <f t="shared" si="9"/>
        <v>20</v>
      </c>
    </row>
    <row r="617" spans="1:6" x14ac:dyDescent="0.25">
      <c r="A617" s="26">
        <v>20.333300000000001</v>
      </c>
      <c r="B617" s="17">
        <v>0.42</v>
      </c>
      <c r="C617" s="17">
        <v>0.23217499999999999</v>
      </c>
      <c r="D617" s="17">
        <v>0.11196399999999999</v>
      </c>
      <c r="E617" s="17">
        <v>6.1862E-2</v>
      </c>
      <c r="F617" s="27">
        <f t="shared" si="9"/>
        <v>20</v>
      </c>
    </row>
    <row r="618" spans="1:6" x14ac:dyDescent="0.25">
      <c r="A618" s="26">
        <v>20.366700000000002</v>
      </c>
      <c r="B618" s="17">
        <v>0.42</v>
      </c>
      <c r="C618" s="17">
        <v>0.231738</v>
      </c>
      <c r="D618" s="17">
        <v>0.111635</v>
      </c>
      <c r="E618" s="17">
        <v>6.1669000000000002E-2</v>
      </c>
      <c r="F618" s="27">
        <f t="shared" si="9"/>
        <v>20</v>
      </c>
    </row>
    <row r="619" spans="1:6" x14ac:dyDescent="0.25">
      <c r="A619" s="26">
        <v>20.399999999999999</v>
      </c>
      <c r="B619" s="17">
        <v>0.42</v>
      </c>
      <c r="C619" s="17">
        <v>0.23136899999999999</v>
      </c>
      <c r="D619" s="17">
        <v>0.111378</v>
      </c>
      <c r="E619" s="17">
        <v>6.1404E-2</v>
      </c>
      <c r="F619" s="27">
        <f t="shared" si="9"/>
        <v>20</v>
      </c>
    </row>
    <row r="620" spans="1:6" x14ac:dyDescent="0.25">
      <c r="A620" s="26">
        <v>20.433299999999999</v>
      </c>
      <c r="B620" s="17">
        <v>0.42</v>
      </c>
      <c r="C620" s="17">
        <v>0.23103099999999999</v>
      </c>
      <c r="D620" s="17">
        <v>0.11113000000000001</v>
      </c>
      <c r="E620" s="17">
        <v>6.1204000000000001E-2</v>
      </c>
      <c r="F620" s="27">
        <f t="shared" si="9"/>
        <v>20</v>
      </c>
    </row>
    <row r="621" spans="1:6" x14ac:dyDescent="0.25">
      <c r="A621" s="26">
        <v>20.466699999999999</v>
      </c>
      <c r="B621" s="17">
        <v>0.42</v>
      </c>
      <c r="C621" s="17">
        <v>0.230683</v>
      </c>
      <c r="D621" s="17">
        <v>0.11085100000000001</v>
      </c>
      <c r="E621" s="17">
        <v>6.0983000000000002E-2</v>
      </c>
      <c r="F621" s="27">
        <f t="shared" si="9"/>
        <v>20</v>
      </c>
    </row>
    <row r="622" spans="1:6" x14ac:dyDescent="0.25">
      <c r="A622" s="26">
        <v>20.5</v>
      </c>
      <c r="B622" s="17">
        <v>0.42</v>
      </c>
      <c r="C622" s="17">
        <v>0.230381</v>
      </c>
      <c r="D622" s="17">
        <v>0.110601</v>
      </c>
      <c r="E622" s="17">
        <v>6.0776999999999998E-2</v>
      </c>
      <c r="F622" s="27">
        <f t="shared" si="9"/>
        <v>21</v>
      </c>
    </row>
    <row r="623" spans="1:6" x14ac:dyDescent="0.25">
      <c r="A623" s="26">
        <v>20.533300000000001</v>
      </c>
      <c r="B623" s="17">
        <v>0.42</v>
      </c>
      <c r="C623" s="17">
        <v>0.22986899999999999</v>
      </c>
      <c r="D623" s="17">
        <v>0.110264</v>
      </c>
      <c r="E623" s="17">
        <v>6.0520999999999998E-2</v>
      </c>
      <c r="F623" s="27">
        <f t="shared" si="9"/>
        <v>21</v>
      </c>
    </row>
    <row r="624" spans="1:6" x14ac:dyDescent="0.25">
      <c r="A624" s="26">
        <v>20.566700000000001</v>
      </c>
      <c r="B624" s="17">
        <v>0.42</v>
      </c>
      <c r="C624" s="17">
        <v>0.22939399999999999</v>
      </c>
      <c r="D624" s="17">
        <v>0.10999200000000001</v>
      </c>
      <c r="E624" s="17">
        <v>6.0351000000000002E-2</v>
      </c>
      <c r="F624" s="27">
        <f t="shared" si="9"/>
        <v>21</v>
      </c>
    </row>
    <row r="625" spans="1:6" x14ac:dyDescent="0.25">
      <c r="A625" s="26">
        <v>20.6</v>
      </c>
      <c r="B625" s="17">
        <v>0.42</v>
      </c>
      <c r="C625" s="17">
        <v>0.229042</v>
      </c>
      <c r="D625" s="17">
        <v>0.109708</v>
      </c>
      <c r="E625" s="17">
        <v>6.0215999999999999E-2</v>
      </c>
      <c r="F625" s="27">
        <f t="shared" si="9"/>
        <v>21</v>
      </c>
    </row>
    <row r="626" spans="1:6" x14ac:dyDescent="0.25">
      <c r="A626" s="26">
        <v>20.633299999999998</v>
      </c>
      <c r="B626" s="17">
        <v>0.42</v>
      </c>
      <c r="C626" s="17">
        <v>0.228746</v>
      </c>
      <c r="D626" s="17">
        <v>0.109484</v>
      </c>
      <c r="E626" s="17">
        <v>6.0061000000000003E-2</v>
      </c>
      <c r="F626" s="27">
        <f t="shared" si="9"/>
        <v>21</v>
      </c>
    </row>
    <row r="627" spans="1:6" x14ac:dyDescent="0.25">
      <c r="A627" s="26">
        <v>20.666699999999999</v>
      </c>
      <c r="B627" s="17">
        <v>0.42</v>
      </c>
      <c r="C627" s="17">
        <v>0.22836300000000001</v>
      </c>
      <c r="D627" s="17">
        <v>0.109261</v>
      </c>
      <c r="E627" s="17">
        <v>5.9912E-2</v>
      </c>
      <c r="F627" s="27">
        <f t="shared" si="9"/>
        <v>21</v>
      </c>
    </row>
    <row r="628" spans="1:6" x14ac:dyDescent="0.25">
      <c r="A628" s="26">
        <v>20.7</v>
      </c>
      <c r="B628" s="17">
        <v>0.42</v>
      </c>
      <c r="C628" s="17">
        <v>0.22798099999999999</v>
      </c>
      <c r="D628" s="17">
        <v>0.10899</v>
      </c>
      <c r="E628" s="17">
        <v>5.9700000000000003E-2</v>
      </c>
      <c r="F628" s="27">
        <f t="shared" si="9"/>
        <v>21</v>
      </c>
    </row>
    <row r="629" spans="1:6" x14ac:dyDescent="0.25">
      <c r="A629" s="26">
        <v>20.7333</v>
      </c>
      <c r="B629" s="17">
        <v>0.42</v>
      </c>
      <c r="C629" s="17">
        <v>0.22756299999999999</v>
      </c>
      <c r="D629" s="17">
        <v>0.10868700000000001</v>
      </c>
      <c r="E629" s="17">
        <v>5.9466999999999999E-2</v>
      </c>
      <c r="F629" s="27">
        <f t="shared" si="9"/>
        <v>21</v>
      </c>
    </row>
    <row r="630" spans="1:6" x14ac:dyDescent="0.25">
      <c r="A630" s="26">
        <v>20.7667</v>
      </c>
      <c r="B630" s="17">
        <v>0.41</v>
      </c>
      <c r="C630" s="17">
        <v>0.227105</v>
      </c>
      <c r="D630" s="17">
        <v>0.108353</v>
      </c>
      <c r="E630" s="17">
        <v>5.9192000000000002E-2</v>
      </c>
      <c r="F630" s="27">
        <f t="shared" si="9"/>
        <v>21</v>
      </c>
    </row>
    <row r="631" spans="1:6" x14ac:dyDescent="0.25">
      <c r="A631" s="26">
        <v>20.8</v>
      </c>
      <c r="B631" s="17">
        <v>0.41</v>
      </c>
      <c r="C631" s="17">
        <v>0.22675500000000001</v>
      </c>
      <c r="D631" s="17">
        <v>0.10804800000000001</v>
      </c>
      <c r="E631" s="17">
        <v>5.9052E-2</v>
      </c>
      <c r="F631" s="27">
        <f t="shared" si="9"/>
        <v>21</v>
      </c>
    </row>
    <row r="632" spans="1:6" x14ac:dyDescent="0.25">
      <c r="A632" s="26">
        <v>20.833300000000001</v>
      </c>
      <c r="B632" s="17">
        <v>0.41</v>
      </c>
      <c r="C632" s="17">
        <v>0.226409</v>
      </c>
      <c r="D632" s="17">
        <v>0.10781399999999999</v>
      </c>
      <c r="E632" s="17">
        <v>5.8924999999999998E-2</v>
      </c>
      <c r="F632" s="27">
        <f t="shared" si="9"/>
        <v>21</v>
      </c>
    </row>
    <row r="633" spans="1:6" x14ac:dyDescent="0.25">
      <c r="A633" s="26">
        <v>20.866700000000002</v>
      </c>
      <c r="B633" s="17">
        <v>0.41</v>
      </c>
      <c r="C633" s="17">
        <v>0.22606899999999999</v>
      </c>
      <c r="D633" s="17">
        <v>0.107583</v>
      </c>
      <c r="E633" s="17">
        <v>5.8763999999999997E-2</v>
      </c>
      <c r="F633" s="27">
        <f t="shared" si="9"/>
        <v>21</v>
      </c>
    </row>
    <row r="634" spans="1:6" x14ac:dyDescent="0.25">
      <c r="A634" s="26">
        <v>20.9</v>
      </c>
      <c r="B634" s="17">
        <v>0.41</v>
      </c>
      <c r="C634" s="17">
        <v>0.225719</v>
      </c>
      <c r="D634" s="17">
        <v>0.107358</v>
      </c>
      <c r="E634" s="17">
        <v>5.8638000000000003E-2</v>
      </c>
      <c r="F634" s="27">
        <f t="shared" si="9"/>
        <v>21</v>
      </c>
    </row>
    <row r="635" spans="1:6" x14ac:dyDescent="0.25">
      <c r="A635" s="26">
        <v>20.933299999999999</v>
      </c>
      <c r="B635" s="17">
        <v>0.41</v>
      </c>
      <c r="C635" s="17">
        <v>0.225328</v>
      </c>
      <c r="D635" s="17">
        <v>0.107067</v>
      </c>
      <c r="E635" s="17">
        <v>5.8448E-2</v>
      </c>
      <c r="F635" s="27">
        <f t="shared" si="9"/>
        <v>21</v>
      </c>
    </row>
    <row r="636" spans="1:6" x14ac:dyDescent="0.25">
      <c r="A636" s="26">
        <v>20.966699999999999</v>
      </c>
      <c r="B636" s="17">
        <v>0.41</v>
      </c>
      <c r="C636" s="17">
        <v>0.22497400000000001</v>
      </c>
      <c r="D636" s="17">
        <v>0.10677300000000001</v>
      </c>
      <c r="E636" s="17">
        <v>5.8302E-2</v>
      </c>
      <c r="F636" s="27">
        <f t="shared" si="9"/>
        <v>21</v>
      </c>
    </row>
    <row r="637" spans="1:6" x14ac:dyDescent="0.25">
      <c r="A637" s="26">
        <v>21</v>
      </c>
      <c r="B637" s="17">
        <v>0.41</v>
      </c>
      <c r="C637" s="17">
        <v>0.224518</v>
      </c>
      <c r="D637" s="17">
        <v>0.106486</v>
      </c>
      <c r="E637" s="17">
        <v>5.8140999999999998E-2</v>
      </c>
      <c r="F637" s="27">
        <f t="shared" si="9"/>
        <v>21</v>
      </c>
    </row>
    <row r="638" spans="1:6" x14ac:dyDescent="0.25">
      <c r="A638" s="26">
        <v>21.033300000000001</v>
      </c>
      <c r="B638" s="17">
        <v>0.41</v>
      </c>
      <c r="C638" s="17">
        <v>0.22426499999999999</v>
      </c>
      <c r="D638" s="17">
        <v>0.10623</v>
      </c>
      <c r="E638" s="17">
        <v>5.7986999999999997E-2</v>
      </c>
      <c r="F638" s="27">
        <f t="shared" si="9"/>
        <v>21</v>
      </c>
    </row>
    <row r="639" spans="1:6" x14ac:dyDescent="0.25">
      <c r="A639" s="26">
        <v>21.066700000000001</v>
      </c>
      <c r="B639" s="17">
        <v>0.41</v>
      </c>
      <c r="C639" s="17">
        <v>0.223941</v>
      </c>
      <c r="D639" s="17">
        <v>0.10600999999999999</v>
      </c>
      <c r="E639" s="17">
        <v>5.7854000000000003E-2</v>
      </c>
      <c r="F639" s="27">
        <f t="shared" si="9"/>
        <v>21</v>
      </c>
    </row>
    <row r="640" spans="1:6" x14ac:dyDescent="0.25">
      <c r="A640" s="26">
        <v>21.1</v>
      </c>
      <c r="B640" s="17">
        <v>0.41</v>
      </c>
      <c r="C640" s="17">
        <v>0.223694</v>
      </c>
      <c r="D640" s="17">
        <v>0.105818</v>
      </c>
      <c r="E640" s="17">
        <v>5.7701000000000002E-2</v>
      </c>
      <c r="F640" s="27">
        <f t="shared" si="9"/>
        <v>21</v>
      </c>
    </row>
    <row r="641" spans="1:6" x14ac:dyDescent="0.25">
      <c r="A641" s="26">
        <v>21.133299999999998</v>
      </c>
      <c r="B641" s="17">
        <v>0.41</v>
      </c>
      <c r="C641" s="17">
        <v>0.223385</v>
      </c>
      <c r="D641" s="17">
        <v>0.10559200000000001</v>
      </c>
      <c r="E641" s="17">
        <v>5.7471000000000001E-2</v>
      </c>
      <c r="F641" s="27">
        <f t="shared" si="9"/>
        <v>21</v>
      </c>
    </row>
    <row r="642" spans="1:6" x14ac:dyDescent="0.25">
      <c r="A642" s="26">
        <v>21.166699999999999</v>
      </c>
      <c r="B642" s="17">
        <v>0.41</v>
      </c>
      <c r="C642" s="17">
        <v>0.22309300000000001</v>
      </c>
      <c r="D642" s="17">
        <v>0.10533099999999999</v>
      </c>
      <c r="E642" s="17">
        <v>5.7263000000000001E-2</v>
      </c>
      <c r="F642" s="27">
        <f t="shared" si="9"/>
        <v>21</v>
      </c>
    </row>
    <row r="643" spans="1:6" x14ac:dyDescent="0.25">
      <c r="A643" s="26">
        <v>21.2</v>
      </c>
      <c r="B643" s="17">
        <v>0.41</v>
      </c>
      <c r="C643" s="17">
        <v>0.22273899999999999</v>
      </c>
      <c r="D643" s="17">
        <v>0.10506500000000001</v>
      </c>
      <c r="E643" s="17">
        <v>5.7062000000000002E-2</v>
      </c>
      <c r="F643" s="27">
        <f t="shared" si="9"/>
        <v>21</v>
      </c>
    </row>
    <row r="644" spans="1:6" x14ac:dyDescent="0.25">
      <c r="A644" s="26">
        <v>21.2333</v>
      </c>
      <c r="B644" s="17">
        <v>0.41</v>
      </c>
      <c r="C644" s="17">
        <v>0.222275</v>
      </c>
      <c r="D644" s="17">
        <v>0.10476100000000001</v>
      </c>
      <c r="E644" s="17">
        <v>5.6854000000000002E-2</v>
      </c>
      <c r="F644" s="27">
        <f t="shared" si="9"/>
        <v>21</v>
      </c>
    </row>
    <row r="645" spans="1:6" x14ac:dyDescent="0.25">
      <c r="A645" s="26">
        <v>21.2667</v>
      </c>
      <c r="B645" s="17">
        <v>0.41</v>
      </c>
      <c r="C645" s="17">
        <v>0.22151999999999999</v>
      </c>
      <c r="D645" s="17">
        <v>0.104085</v>
      </c>
      <c r="E645" s="17">
        <v>5.6480000000000002E-2</v>
      </c>
      <c r="F645" s="27">
        <f t="shared" si="9"/>
        <v>21</v>
      </c>
    </row>
    <row r="646" spans="1:6" x14ac:dyDescent="0.25">
      <c r="A646" s="26">
        <v>21.3</v>
      </c>
      <c r="B646" s="17">
        <v>0.41</v>
      </c>
      <c r="C646" s="17">
        <v>0.22070600000000001</v>
      </c>
      <c r="D646" s="17">
        <v>0.10349</v>
      </c>
      <c r="E646" s="17">
        <v>5.6086999999999998E-2</v>
      </c>
      <c r="F646" s="27">
        <f t="shared" si="9"/>
        <v>21</v>
      </c>
    </row>
    <row r="647" spans="1:6" x14ac:dyDescent="0.25">
      <c r="A647" s="26">
        <v>21.333300000000001</v>
      </c>
      <c r="B647" s="17">
        <v>0.41</v>
      </c>
      <c r="C647" s="17">
        <v>0.22034899999999999</v>
      </c>
      <c r="D647" s="17">
        <v>0.103169</v>
      </c>
      <c r="E647" s="17">
        <v>5.5750000000000001E-2</v>
      </c>
      <c r="F647" s="27">
        <f t="shared" si="9"/>
        <v>21</v>
      </c>
    </row>
    <row r="648" spans="1:6" x14ac:dyDescent="0.25">
      <c r="A648" s="26">
        <v>21.366700000000002</v>
      </c>
      <c r="B648" s="17">
        <v>0.41</v>
      </c>
      <c r="C648" s="17">
        <v>0.220053</v>
      </c>
      <c r="D648" s="17">
        <v>0.10298300000000001</v>
      </c>
      <c r="E648" s="17">
        <v>5.5530000000000003E-2</v>
      </c>
      <c r="F648" s="27">
        <f t="shared" si="9"/>
        <v>21</v>
      </c>
    </row>
    <row r="649" spans="1:6" x14ac:dyDescent="0.25">
      <c r="A649" s="26">
        <v>21.4</v>
      </c>
      <c r="B649" s="17">
        <v>0.41</v>
      </c>
      <c r="C649" s="17">
        <v>0.21968699999999999</v>
      </c>
      <c r="D649" s="17">
        <v>0.102744</v>
      </c>
      <c r="E649" s="17">
        <v>5.5345999999999999E-2</v>
      </c>
      <c r="F649" s="27">
        <f t="shared" ref="F649:F712" si="10">ROUND(A649,0)</f>
        <v>21</v>
      </c>
    </row>
    <row r="650" spans="1:6" x14ac:dyDescent="0.25">
      <c r="A650" s="26">
        <v>21.433299999999999</v>
      </c>
      <c r="B650" s="17">
        <v>0.4</v>
      </c>
      <c r="C650" s="17">
        <v>0.21929599999999999</v>
      </c>
      <c r="D650" s="17">
        <v>0.102495</v>
      </c>
      <c r="E650" s="17">
        <v>5.5195000000000001E-2</v>
      </c>
      <c r="F650" s="27">
        <f t="shared" si="10"/>
        <v>21</v>
      </c>
    </row>
    <row r="651" spans="1:6" x14ac:dyDescent="0.25">
      <c r="A651" s="26">
        <v>21.466699999999999</v>
      </c>
      <c r="B651" s="17">
        <v>0.4</v>
      </c>
      <c r="C651" s="17">
        <v>0.21884500000000001</v>
      </c>
      <c r="D651" s="17">
        <v>0.102244</v>
      </c>
      <c r="E651" s="17">
        <v>5.4975999999999997E-2</v>
      </c>
      <c r="F651" s="27">
        <f t="shared" si="10"/>
        <v>21</v>
      </c>
    </row>
    <row r="652" spans="1:6" x14ac:dyDescent="0.25">
      <c r="A652" s="26">
        <v>21.5</v>
      </c>
      <c r="B652" s="17">
        <v>0.4</v>
      </c>
      <c r="C652" s="17">
        <v>0.21848999999999999</v>
      </c>
      <c r="D652" s="17">
        <v>0.101991</v>
      </c>
      <c r="E652" s="17">
        <v>5.4799E-2</v>
      </c>
      <c r="F652" s="27">
        <f t="shared" si="10"/>
        <v>22</v>
      </c>
    </row>
    <row r="653" spans="1:6" x14ac:dyDescent="0.25">
      <c r="A653" s="26">
        <v>21.533300000000001</v>
      </c>
      <c r="B653" s="17">
        <v>0.4</v>
      </c>
      <c r="C653" s="17">
        <v>0.21809500000000001</v>
      </c>
      <c r="D653" s="17">
        <v>0.101768</v>
      </c>
      <c r="E653" s="17">
        <v>5.4607999999999997E-2</v>
      </c>
      <c r="F653" s="27">
        <f t="shared" si="10"/>
        <v>22</v>
      </c>
    </row>
    <row r="654" spans="1:6" x14ac:dyDescent="0.25">
      <c r="A654" s="26">
        <v>21.566700000000001</v>
      </c>
      <c r="B654" s="17">
        <v>0.4</v>
      </c>
      <c r="C654" s="17">
        <v>0.21778500000000001</v>
      </c>
      <c r="D654" s="17">
        <v>0.10152700000000001</v>
      </c>
      <c r="E654" s="17">
        <v>5.4377000000000002E-2</v>
      </c>
      <c r="F654" s="27">
        <f t="shared" si="10"/>
        <v>22</v>
      </c>
    </row>
    <row r="655" spans="1:6" x14ac:dyDescent="0.25">
      <c r="A655" s="26">
        <v>21.6</v>
      </c>
      <c r="B655" s="17">
        <v>0.4</v>
      </c>
      <c r="C655" s="17">
        <v>0.21742500000000001</v>
      </c>
      <c r="D655" s="17">
        <v>0.101289</v>
      </c>
      <c r="E655" s="17">
        <v>5.4240999999999998E-2</v>
      </c>
      <c r="F655" s="27">
        <f t="shared" si="10"/>
        <v>22</v>
      </c>
    </row>
    <row r="656" spans="1:6" x14ac:dyDescent="0.25">
      <c r="A656" s="26">
        <v>21.633299999999998</v>
      </c>
      <c r="B656" s="17">
        <v>0.4</v>
      </c>
      <c r="C656" s="17">
        <v>0.217081</v>
      </c>
      <c r="D656" s="17">
        <v>0.10104299999999999</v>
      </c>
      <c r="E656" s="17">
        <v>5.4038000000000003E-2</v>
      </c>
      <c r="F656" s="27">
        <f t="shared" si="10"/>
        <v>22</v>
      </c>
    </row>
    <row r="657" spans="1:6" x14ac:dyDescent="0.25">
      <c r="A657" s="26">
        <v>21.666699999999999</v>
      </c>
      <c r="B657" s="17">
        <v>0.4</v>
      </c>
      <c r="C657" s="17">
        <v>0.21668699999999999</v>
      </c>
      <c r="D657" s="17">
        <v>0.100815</v>
      </c>
      <c r="E657" s="17">
        <v>5.3881999999999999E-2</v>
      </c>
      <c r="F657" s="27">
        <f t="shared" si="10"/>
        <v>22</v>
      </c>
    </row>
    <row r="658" spans="1:6" x14ac:dyDescent="0.25">
      <c r="A658" s="26">
        <v>21.7</v>
      </c>
      <c r="B658" s="17">
        <v>0.4</v>
      </c>
      <c r="C658" s="17">
        <v>0.21629399999999999</v>
      </c>
      <c r="D658" s="17">
        <v>0.10052899999999999</v>
      </c>
      <c r="E658" s="17">
        <v>5.3678999999999998E-2</v>
      </c>
      <c r="F658" s="27">
        <f t="shared" si="10"/>
        <v>22</v>
      </c>
    </row>
    <row r="659" spans="1:6" x14ac:dyDescent="0.25">
      <c r="A659" s="26">
        <v>21.7333</v>
      </c>
      <c r="B659" s="17">
        <v>0.4</v>
      </c>
      <c r="C659" s="17">
        <v>0.21598000000000001</v>
      </c>
      <c r="D659" s="17">
        <v>0.10027999999999999</v>
      </c>
      <c r="E659" s="17">
        <v>5.3571000000000001E-2</v>
      </c>
      <c r="F659" s="27">
        <f t="shared" si="10"/>
        <v>22</v>
      </c>
    </row>
    <row r="660" spans="1:6" x14ac:dyDescent="0.25">
      <c r="A660" s="26">
        <v>21.7667</v>
      </c>
      <c r="B660" s="17">
        <v>0.4</v>
      </c>
      <c r="C660" s="17">
        <v>0.21569099999999999</v>
      </c>
      <c r="D660" s="17">
        <v>0.100046</v>
      </c>
      <c r="E660" s="17">
        <v>5.3374999999999999E-2</v>
      </c>
      <c r="F660" s="27">
        <f t="shared" si="10"/>
        <v>22</v>
      </c>
    </row>
    <row r="661" spans="1:6" x14ac:dyDescent="0.25">
      <c r="A661" s="26">
        <v>21.8</v>
      </c>
      <c r="B661" s="17">
        <v>0.4</v>
      </c>
      <c r="C661" s="17">
        <v>0.21540799999999999</v>
      </c>
      <c r="D661" s="17">
        <v>9.9824999999999997E-2</v>
      </c>
      <c r="E661" s="17">
        <v>5.3206000000000003E-2</v>
      </c>
      <c r="F661" s="27">
        <f t="shared" si="10"/>
        <v>22</v>
      </c>
    </row>
    <row r="662" spans="1:6" x14ac:dyDescent="0.25">
      <c r="A662" s="26">
        <v>21.833300000000001</v>
      </c>
      <c r="B662" s="17">
        <v>0.4</v>
      </c>
      <c r="C662" s="17">
        <v>0.215055</v>
      </c>
      <c r="D662" s="17">
        <v>9.9623000000000003E-2</v>
      </c>
      <c r="E662" s="17">
        <v>5.3065000000000001E-2</v>
      </c>
      <c r="F662" s="27">
        <f t="shared" si="10"/>
        <v>22</v>
      </c>
    </row>
    <row r="663" spans="1:6" x14ac:dyDescent="0.25">
      <c r="A663" s="26">
        <v>21.866700000000002</v>
      </c>
      <c r="B663" s="17">
        <v>0.4</v>
      </c>
      <c r="C663" s="17">
        <v>0.21471699999999999</v>
      </c>
      <c r="D663" s="17">
        <v>9.9365999999999996E-2</v>
      </c>
      <c r="E663" s="17">
        <v>5.287E-2</v>
      </c>
      <c r="F663" s="27">
        <f t="shared" si="10"/>
        <v>22</v>
      </c>
    </row>
    <row r="664" spans="1:6" x14ac:dyDescent="0.25">
      <c r="A664" s="26">
        <v>21.9</v>
      </c>
      <c r="B664" s="17">
        <v>0.4</v>
      </c>
      <c r="C664" s="17">
        <v>0.21437</v>
      </c>
      <c r="D664" s="17">
        <v>9.9152000000000004E-2</v>
      </c>
      <c r="E664" s="17">
        <v>5.2741999999999997E-2</v>
      </c>
      <c r="F664" s="27">
        <f t="shared" si="10"/>
        <v>22</v>
      </c>
    </row>
    <row r="665" spans="1:6" x14ac:dyDescent="0.25">
      <c r="A665" s="26">
        <v>21.933299999999999</v>
      </c>
      <c r="B665" s="17">
        <v>0.4</v>
      </c>
      <c r="C665" s="17">
        <v>0.213953</v>
      </c>
      <c r="D665" s="17">
        <v>9.8917000000000005E-2</v>
      </c>
      <c r="E665" s="17">
        <v>5.2642000000000001E-2</v>
      </c>
      <c r="F665" s="27">
        <f t="shared" si="10"/>
        <v>22</v>
      </c>
    </row>
    <row r="666" spans="1:6" x14ac:dyDescent="0.25">
      <c r="A666" s="26">
        <v>21.966699999999999</v>
      </c>
      <c r="B666" s="17">
        <v>0.4</v>
      </c>
      <c r="C666" s="17">
        <v>0.21363099999999999</v>
      </c>
      <c r="D666" s="17">
        <v>9.8742999999999997E-2</v>
      </c>
      <c r="E666" s="17">
        <v>5.2520999999999998E-2</v>
      </c>
      <c r="F666" s="27">
        <f t="shared" si="10"/>
        <v>22</v>
      </c>
    </row>
    <row r="667" spans="1:6" x14ac:dyDescent="0.25">
      <c r="A667" s="26">
        <v>22</v>
      </c>
      <c r="B667" s="17">
        <v>0.4</v>
      </c>
      <c r="C667" s="17">
        <v>0.213334</v>
      </c>
      <c r="D667" s="17">
        <v>9.8522999999999999E-2</v>
      </c>
      <c r="E667" s="17">
        <v>5.2401000000000003E-2</v>
      </c>
      <c r="F667" s="27">
        <f t="shared" si="10"/>
        <v>22</v>
      </c>
    </row>
    <row r="668" spans="1:6" x14ac:dyDescent="0.25">
      <c r="A668" s="26">
        <v>22.033300000000001</v>
      </c>
      <c r="B668" s="17">
        <v>0.4</v>
      </c>
      <c r="C668" s="17">
        <v>0.21299699999999999</v>
      </c>
      <c r="D668" s="17">
        <v>9.8347000000000004E-2</v>
      </c>
      <c r="E668" s="17">
        <v>5.2294E-2</v>
      </c>
      <c r="F668" s="27">
        <f t="shared" si="10"/>
        <v>22</v>
      </c>
    </row>
    <row r="669" spans="1:6" x14ac:dyDescent="0.25">
      <c r="A669" s="26">
        <v>22.066700000000001</v>
      </c>
      <c r="B669" s="17">
        <v>0.4</v>
      </c>
      <c r="C669" s="17">
        <v>0.212839</v>
      </c>
      <c r="D669" s="17">
        <v>9.8167000000000004E-2</v>
      </c>
      <c r="E669" s="17">
        <v>5.2166999999999998E-2</v>
      </c>
      <c r="F669" s="27">
        <f t="shared" si="10"/>
        <v>22</v>
      </c>
    </row>
    <row r="670" spans="1:6" x14ac:dyDescent="0.25">
      <c r="A670" s="26">
        <v>22.1</v>
      </c>
      <c r="B670" s="17">
        <v>0.4</v>
      </c>
      <c r="C670" s="17">
        <v>0.21248800000000001</v>
      </c>
      <c r="D670" s="17">
        <v>9.8020999999999997E-2</v>
      </c>
      <c r="E670" s="17">
        <v>5.1945999999999999E-2</v>
      </c>
      <c r="F670" s="27">
        <f t="shared" si="10"/>
        <v>22</v>
      </c>
    </row>
    <row r="671" spans="1:6" x14ac:dyDescent="0.25">
      <c r="A671" s="26">
        <v>22.133299999999998</v>
      </c>
      <c r="B671" s="17">
        <v>0.4</v>
      </c>
      <c r="C671" s="17">
        <v>0.212117</v>
      </c>
      <c r="D671" s="17">
        <v>9.7793000000000005E-2</v>
      </c>
      <c r="E671" s="17">
        <v>5.1773E-2</v>
      </c>
      <c r="F671" s="27">
        <f t="shared" si="10"/>
        <v>22</v>
      </c>
    </row>
    <row r="672" spans="1:6" x14ac:dyDescent="0.25">
      <c r="A672" s="26">
        <v>22.166699999999999</v>
      </c>
      <c r="B672" s="17">
        <v>0.4</v>
      </c>
      <c r="C672" s="17">
        <v>0.21170800000000001</v>
      </c>
      <c r="D672" s="17">
        <v>9.7538E-2</v>
      </c>
      <c r="E672" s="17">
        <v>5.1646999999999998E-2</v>
      </c>
      <c r="F672" s="27">
        <f t="shared" si="10"/>
        <v>22</v>
      </c>
    </row>
    <row r="673" spans="1:6" x14ac:dyDescent="0.25">
      <c r="A673" s="26">
        <v>22.2</v>
      </c>
      <c r="B673" s="17">
        <v>0.4</v>
      </c>
      <c r="C673" s="17">
        <v>0.211446</v>
      </c>
      <c r="D673" s="17">
        <v>9.7320000000000004E-2</v>
      </c>
      <c r="E673" s="17">
        <v>5.1499999999999997E-2</v>
      </c>
      <c r="F673" s="27">
        <f t="shared" si="10"/>
        <v>22</v>
      </c>
    </row>
    <row r="674" spans="1:6" x14ac:dyDescent="0.25">
      <c r="A674" s="26">
        <v>22.2333</v>
      </c>
      <c r="B674" s="17">
        <v>0.39</v>
      </c>
      <c r="C674" s="17">
        <v>0.21115999999999999</v>
      </c>
      <c r="D674" s="17">
        <v>9.7111000000000003E-2</v>
      </c>
      <c r="E674" s="17">
        <v>5.1360999999999997E-2</v>
      </c>
      <c r="F674" s="27">
        <f t="shared" si="10"/>
        <v>22</v>
      </c>
    </row>
    <row r="675" spans="1:6" x14ac:dyDescent="0.25">
      <c r="A675" s="26">
        <v>22.2667</v>
      </c>
      <c r="B675" s="17">
        <v>0.39</v>
      </c>
      <c r="C675" s="17">
        <v>0.21070700000000001</v>
      </c>
      <c r="D675" s="17">
        <v>9.6657000000000007E-2</v>
      </c>
      <c r="E675" s="17">
        <v>5.1201000000000003E-2</v>
      </c>
      <c r="F675" s="27">
        <f t="shared" si="10"/>
        <v>22</v>
      </c>
    </row>
    <row r="676" spans="1:6" x14ac:dyDescent="0.25">
      <c r="A676" s="26">
        <v>22.3</v>
      </c>
      <c r="B676" s="17">
        <v>0.39</v>
      </c>
      <c r="C676" s="17">
        <v>0.20985999999999999</v>
      </c>
      <c r="D676" s="17">
        <v>9.6044000000000004E-2</v>
      </c>
      <c r="E676" s="17">
        <v>5.0811000000000002E-2</v>
      </c>
      <c r="F676" s="27">
        <f t="shared" si="10"/>
        <v>22</v>
      </c>
    </row>
    <row r="677" spans="1:6" x14ac:dyDescent="0.25">
      <c r="A677" s="26">
        <v>22.333300000000001</v>
      </c>
      <c r="B677" s="17">
        <v>0.39</v>
      </c>
      <c r="C677" s="17">
        <v>0.209202</v>
      </c>
      <c r="D677" s="17">
        <v>9.5610000000000001E-2</v>
      </c>
      <c r="E677" s="17">
        <v>5.0567000000000001E-2</v>
      </c>
      <c r="F677" s="27">
        <f t="shared" si="10"/>
        <v>22</v>
      </c>
    </row>
    <row r="678" spans="1:6" x14ac:dyDescent="0.25">
      <c r="A678" s="26">
        <v>22.366700000000002</v>
      </c>
      <c r="B678" s="17">
        <v>0.39</v>
      </c>
      <c r="C678" s="17">
        <v>0.20866699999999999</v>
      </c>
      <c r="D678" s="17">
        <v>9.5283000000000007E-2</v>
      </c>
      <c r="E678" s="17">
        <v>5.0310000000000001E-2</v>
      </c>
      <c r="F678" s="27">
        <f t="shared" si="10"/>
        <v>22</v>
      </c>
    </row>
    <row r="679" spans="1:6" x14ac:dyDescent="0.25">
      <c r="A679" s="26">
        <v>22.4</v>
      </c>
      <c r="B679" s="17">
        <v>0.39</v>
      </c>
      <c r="C679" s="17">
        <v>0.20821600000000001</v>
      </c>
      <c r="D679" s="17">
        <v>9.4988000000000003E-2</v>
      </c>
      <c r="E679" s="17">
        <v>5.0105999999999998E-2</v>
      </c>
      <c r="F679" s="27">
        <f t="shared" si="10"/>
        <v>22</v>
      </c>
    </row>
    <row r="680" spans="1:6" x14ac:dyDescent="0.25">
      <c r="A680" s="26">
        <v>22.433299999999999</v>
      </c>
      <c r="B680" s="17">
        <v>0.39</v>
      </c>
      <c r="C680" s="17">
        <v>0.20791200000000001</v>
      </c>
      <c r="D680" s="17">
        <v>9.4813999999999996E-2</v>
      </c>
      <c r="E680" s="17">
        <v>4.9947999999999999E-2</v>
      </c>
      <c r="F680" s="27">
        <f t="shared" si="10"/>
        <v>22</v>
      </c>
    </row>
    <row r="681" spans="1:6" x14ac:dyDescent="0.25">
      <c r="A681" s="26">
        <v>22.466699999999999</v>
      </c>
      <c r="B681" s="17">
        <v>0.39</v>
      </c>
      <c r="C681" s="17">
        <v>0.207569</v>
      </c>
      <c r="D681" s="17">
        <v>9.4583E-2</v>
      </c>
      <c r="E681" s="17">
        <v>4.9815999999999999E-2</v>
      </c>
      <c r="F681" s="27">
        <f t="shared" si="10"/>
        <v>22</v>
      </c>
    </row>
    <row r="682" spans="1:6" x14ac:dyDescent="0.25">
      <c r="A682" s="26">
        <v>22.5</v>
      </c>
      <c r="B682" s="17">
        <v>0.39</v>
      </c>
      <c r="C682" s="17">
        <v>0.207261</v>
      </c>
      <c r="D682" s="17">
        <v>9.4352000000000005E-2</v>
      </c>
      <c r="E682" s="17">
        <v>4.9652000000000002E-2</v>
      </c>
      <c r="F682" s="27">
        <f t="shared" si="10"/>
        <v>23</v>
      </c>
    </row>
    <row r="683" spans="1:6" x14ac:dyDescent="0.25">
      <c r="A683" s="26">
        <v>22.533300000000001</v>
      </c>
      <c r="B683" s="17">
        <v>0.39</v>
      </c>
      <c r="C683" s="17">
        <v>0.20699100000000001</v>
      </c>
      <c r="D683" s="17">
        <v>9.4175999999999996E-2</v>
      </c>
      <c r="E683" s="17">
        <v>4.9561000000000001E-2</v>
      </c>
      <c r="F683" s="27">
        <f t="shared" si="10"/>
        <v>23</v>
      </c>
    </row>
    <row r="684" spans="1:6" x14ac:dyDescent="0.25">
      <c r="A684" s="26">
        <v>22.566700000000001</v>
      </c>
      <c r="B684" s="17">
        <v>0.39</v>
      </c>
      <c r="C684" s="17">
        <v>0.20669799999999999</v>
      </c>
      <c r="D684" s="17">
        <v>9.3946000000000002E-2</v>
      </c>
      <c r="E684" s="17">
        <v>4.9423000000000002E-2</v>
      </c>
      <c r="F684" s="27">
        <f t="shared" si="10"/>
        <v>23</v>
      </c>
    </row>
    <row r="685" spans="1:6" x14ac:dyDescent="0.25">
      <c r="A685" s="26">
        <v>22.6</v>
      </c>
      <c r="B685" s="17">
        <v>0.39</v>
      </c>
      <c r="C685" s="17">
        <v>0.20624799999999999</v>
      </c>
      <c r="D685" s="17">
        <v>9.3698000000000004E-2</v>
      </c>
      <c r="E685" s="17">
        <v>4.9227E-2</v>
      </c>
      <c r="F685" s="27">
        <f t="shared" si="10"/>
        <v>23</v>
      </c>
    </row>
    <row r="686" spans="1:6" x14ac:dyDescent="0.25">
      <c r="A686" s="26">
        <v>22.633299999999998</v>
      </c>
      <c r="B686" s="17">
        <v>0.39</v>
      </c>
      <c r="C686" s="17">
        <v>0.20580899999999999</v>
      </c>
      <c r="D686" s="17">
        <v>9.3450000000000005E-2</v>
      </c>
      <c r="E686" s="17">
        <v>4.9077000000000003E-2</v>
      </c>
      <c r="F686" s="27">
        <f t="shared" si="10"/>
        <v>23</v>
      </c>
    </row>
    <row r="687" spans="1:6" x14ac:dyDescent="0.25">
      <c r="A687" s="26">
        <v>22.666699999999999</v>
      </c>
      <c r="B687" s="17">
        <v>0.39</v>
      </c>
      <c r="C687" s="17">
        <v>0.205482</v>
      </c>
      <c r="D687" s="17">
        <v>9.3283000000000005E-2</v>
      </c>
      <c r="E687" s="17">
        <v>4.8881000000000001E-2</v>
      </c>
      <c r="F687" s="27">
        <f t="shared" si="10"/>
        <v>23</v>
      </c>
    </row>
    <row r="688" spans="1:6" x14ac:dyDescent="0.25">
      <c r="A688" s="26">
        <v>22.7</v>
      </c>
      <c r="B688" s="17">
        <v>0.39</v>
      </c>
      <c r="C688" s="17">
        <v>0.20513999999999999</v>
      </c>
      <c r="D688" s="17">
        <v>9.3098E-2</v>
      </c>
      <c r="E688" s="17">
        <v>4.8777000000000001E-2</v>
      </c>
      <c r="F688" s="27">
        <f t="shared" si="10"/>
        <v>23</v>
      </c>
    </row>
    <row r="689" spans="1:6" x14ac:dyDescent="0.25">
      <c r="A689" s="26">
        <v>22.7333</v>
      </c>
      <c r="B689" s="17">
        <v>0.39</v>
      </c>
      <c r="C689" s="17">
        <v>0.20493500000000001</v>
      </c>
      <c r="D689" s="17">
        <v>9.2871999999999996E-2</v>
      </c>
      <c r="E689" s="17">
        <v>4.8697999999999998E-2</v>
      </c>
      <c r="F689" s="27">
        <f t="shared" si="10"/>
        <v>23</v>
      </c>
    </row>
    <row r="690" spans="1:6" x14ac:dyDescent="0.25">
      <c r="A690" s="26">
        <v>22.7667</v>
      </c>
      <c r="B690" s="17">
        <v>0.39</v>
      </c>
      <c r="C690" s="17">
        <v>0.204569</v>
      </c>
      <c r="D690" s="17">
        <v>9.2662999999999995E-2</v>
      </c>
      <c r="E690" s="17">
        <v>4.8542000000000002E-2</v>
      </c>
      <c r="F690" s="27">
        <f t="shared" si="10"/>
        <v>23</v>
      </c>
    </row>
    <row r="691" spans="1:6" x14ac:dyDescent="0.25">
      <c r="A691" s="26">
        <v>22.8</v>
      </c>
      <c r="B691" s="17">
        <v>0.39</v>
      </c>
      <c r="C691" s="17">
        <v>0.20431099999999999</v>
      </c>
      <c r="D691" s="17">
        <v>9.2449000000000003E-2</v>
      </c>
      <c r="E691" s="17">
        <v>4.8411999999999997E-2</v>
      </c>
      <c r="F691" s="27">
        <f t="shared" si="10"/>
        <v>23</v>
      </c>
    </row>
    <row r="692" spans="1:6" x14ac:dyDescent="0.25">
      <c r="A692" s="26">
        <v>22.833300000000001</v>
      </c>
      <c r="B692" s="17">
        <v>0.39</v>
      </c>
      <c r="C692" s="17">
        <v>0.20397899999999999</v>
      </c>
      <c r="D692" s="17">
        <v>9.2226000000000002E-2</v>
      </c>
      <c r="E692" s="17">
        <v>4.8281999999999999E-2</v>
      </c>
      <c r="F692" s="27">
        <f t="shared" si="10"/>
        <v>23</v>
      </c>
    </row>
    <row r="693" spans="1:6" x14ac:dyDescent="0.25">
      <c r="A693" s="26">
        <v>22.866700000000002</v>
      </c>
      <c r="B693" s="17">
        <v>0.39</v>
      </c>
      <c r="C693" s="17">
        <v>0.20360900000000001</v>
      </c>
      <c r="D693" s="17">
        <v>9.1976000000000002E-2</v>
      </c>
      <c r="E693" s="17">
        <v>4.8086999999999998E-2</v>
      </c>
      <c r="F693" s="27">
        <f t="shared" si="10"/>
        <v>23</v>
      </c>
    </row>
    <row r="694" spans="1:6" x14ac:dyDescent="0.25">
      <c r="A694" s="26">
        <v>22.9</v>
      </c>
      <c r="B694" s="17">
        <v>0.39</v>
      </c>
      <c r="C694" s="17">
        <v>0.20338999999999999</v>
      </c>
      <c r="D694" s="17">
        <v>9.1810000000000003E-2</v>
      </c>
      <c r="E694" s="17">
        <v>4.7983999999999999E-2</v>
      </c>
      <c r="F694" s="27">
        <f t="shared" si="10"/>
        <v>23</v>
      </c>
    </row>
    <row r="695" spans="1:6" x14ac:dyDescent="0.25">
      <c r="A695" s="26">
        <v>22.933299999999999</v>
      </c>
      <c r="B695" s="17">
        <v>0.39</v>
      </c>
      <c r="C695" s="17">
        <v>0.20314699999999999</v>
      </c>
      <c r="D695" s="17">
        <v>9.1625999999999999E-2</v>
      </c>
      <c r="E695" s="17">
        <v>4.7885999999999998E-2</v>
      </c>
      <c r="F695" s="27">
        <f t="shared" si="10"/>
        <v>23</v>
      </c>
    </row>
    <row r="696" spans="1:6" x14ac:dyDescent="0.25">
      <c r="A696" s="26">
        <v>22.966699999999999</v>
      </c>
      <c r="B696" s="17">
        <v>0.39</v>
      </c>
      <c r="C696" s="17">
        <v>0.20288400000000001</v>
      </c>
      <c r="D696" s="17">
        <v>9.1444999999999999E-2</v>
      </c>
      <c r="E696" s="17">
        <v>4.7782999999999999E-2</v>
      </c>
      <c r="F696" s="27">
        <f t="shared" si="10"/>
        <v>23</v>
      </c>
    </row>
    <row r="697" spans="1:6" x14ac:dyDescent="0.25">
      <c r="A697" s="26">
        <v>23</v>
      </c>
      <c r="B697" s="17">
        <v>0.38</v>
      </c>
      <c r="C697" s="17">
        <v>0.20260600000000001</v>
      </c>
      <c r="D697" s="17">
        <v>9.1255000000000003E-2</v>
      </c>
      <c r="E697" s="17">
        <v>4.7711000000000003E-2</v>
      </c>
      <c r="F697" s="27">
        <f t="shared" si="10"/>
        <v>23</v>
      </c>
    </row>
    <row r="698" spans="1:6" x14ac:dyDescent="0.25">
      <c r="A698" s="26">
        <v>23.033300000000001</v>
      </c>
      <c r="B698" s="17">
        <v>0.38</v>
      </c>
      <c r="C698" s="17">
        <v>0.20227500000000001</v>
      </c>
      <c r="D698" s="17">
        <v>9.1080999999999995E-2</v>
      </c>
      <c r="E698" s="17">
        <v>4.7537000000000003E-2</v>
      </c>
      <c r="F698" s="27">
        <f t="shared" si="10"/>
        <v>23</v>
      </c>
    </row>
    <row r="699" spans="1:6" x14ac:dyDescent="0.25">
      <c r="A699" s="26">
        <v>23.066700000000001</v>
      </c>
      <c r="B699" s="17">
        <v>0.38</v>
      </c>
      <c r="C699" s="17">
        <v>0.20199300000000001</v>
      </c>
      <c r="D699" s="17">
        <v>9.0909000000000004E-2</v>
      </c>
      <c r="E699" s="17">
        <v>4.7362000000000001E-2</v>
      </c>
      <c r="F699" s="27">
        <f t="shared" si="10"/>
        <v>23</v>
      </c>
    </row>
    <row r="700" spans="1:6" x14ac:dyDescent="0.25">
      <c r="A700" s="26">
        <v>23.1</v>
      </c>
      <c r="B700" s="17">
        <v>0.38</v>
      </c>
      <c r="C700" s="17">
        <v>0.20163800000000001</v>
      </c>
      <c r="D700" s="17">
        <v>9.0709999999999999E-2</v>
      </c>
      <c r="E700" s="17">
        <v>4.7175000000000002E-2</v>
      </c>
      <c r="F700" s="27">
        <f t="shared" si="10"/>
        <v>23</v>
      </c>
    </row>
    <row r="701" spans="1:6" x14ac:dyDescent="0.25">
      <c r="A701" s="26">
        <v>23.133299999999998</v>
      </c>
      <c r="B701" s="17">
        <v>0.38</v>
      </c>
      <c r="C701" s="17">
        <v>0.201318</v>
      </c>
      <c r="D701" s="17">
        <v>9.0551000000000006E-2</v>
      </c>
      <c r="E701" s="17">
        <v>4.7085000000000002E-2</v>
      </c>
      <c r="F701" s="27">
        <f t="shared" si="10"/>
        <v>23</v>
      </c>
    </row>
    <row r="702" spans="1:6" x14ac:dyDescent="0.25">
      <c r="A702" s="26">
        <v>23.166699999999999</v>
      </c>
      <c r="B702" s="17">
        <v>0.38</v>
      </c>
      <c r="C702" s="17">
        <v>0.20111799999999999</v>
      </c>
      <c r="D702" s="17">
        <v>9.0390999999999999E-2</v>
      </c>
      <c r="E702" s="17">
        <v>4.6988000000000002E-2</v>
      </c>
      <c r="F702" s="27">
        <f t="shared" si="10"/>
        <v>23</v>
      </c>
    </row>
    <row r="703" spans="1:6" x14ac:dyDescent="0.25">
      <c r="A703" s="26">
        <v>23.2</v>
      </c>
      <c r="B703" s="17">
        <v>0.38</v>
      </c>
      <c r="C703" s="17">
        <v>0.20086999999999999</v>
      </c>
      <c r="D703" s="17">
        <v>9.0214000000000003E-2</v>
      </c>
      <c r="E703" s="17">
        <v>4.6885000000000003E-2</v>
      </c>
      <c r="F703" s="27">
        <f t="shared" si="10"/>
        <v>23</v>
      </c>
    </row>
    <row r="704" spans="1:6" x14ac:dyDescent="0.25">
      <c r="A704" s="26">
        <v>23.2333</v>
      </c>
      <c r="B704" s="17">
        <v>0.38</v>
      </c>
      <c r="C704" s="17">
        <v>0.20059399999999999</v>
      </c>
      <c r="D704" s="17">
        <v>9.0083999999999997E-2</v>
      </c>
      <c r="E704" s="17">
        <v>4.6801000000000002E-2</v>
      </c>
      <c r="F704" s="27">
        <f t="shared" si="10"/>
        <v>23</v>
      </c>
    </row>
    <row r="705" spans="1:6" x14ac:dyDescent="0.25">
      <c r="A705" s="26">
        <v>23.2667</v>
      </c>
      <c r="B705" s="17">
        <v>0.38</v>
      </c>
      <c r="C705" s="17">
        <v>0.20036999999999999</v>
      </c>
      <c r="D705" s="17">
        <v>8.9897000000000005E-2</v>
      </c>
      <c r="E705" s="17">
        <v>4.6724000000000002E-2</v>
      </c>
      <c r="F705" s="27">
        <f t="shared" si="10"/>
        <v>23</v>
      </c>
    </row>
    <row r="706" spans="1:6" x14ac:dyDescent="0.25">
      <c r="A706" s="26">
        <v>23.3</v>
      </c>
      <c r="B706" s="17">
        <v>0.38</v>
      </c>
      <c r="C706" s="17">
        <v>0.19978299999999999</v>
      </c>
      <c r="D706" s="17">
        <v>8.9358000000000007E-2</v>
      </c>
      <c r="E706" s="17">
        <v>4.6557000000000001E-2</v>
      </c>
      <c r="F706" s="27">
        <f t="shared" si="10"/>
        <v>23</v>
      </c>
    </row>
    <row r="707" spans="1:6" x14ac:dyDescent="0.25">
      <c r="A707" s="26">
        <v>23.333300000000001</v>
      </c>
      <c r="B707" s="17">
        <v>0.38</v>
      </c>
      <c r="C707" s="17">
        <v>0.199021</v>
      </c>
      <c r="D707" s="17">
        <v>8.8840000000000002E-2</v>
      </c>
      <c r="E707" s="17">
        <v>4.6274000000000003E-2</v>
      </c>
      <c r="F707" s="27">
        <f t="shared" si="10"/>
        <v>23</v>
      </c>
    </row>
    <row r="708" spans="1:6" x14ac:dyDescent="0.25">
      <c r="A708" s="26">
        <v>23.366700000000002</v>
      </c>
      <c r="B708" s="17">
        <v>0.38</v>
      </c>
      <c r="C708" s="17">
        <v>0.19857900000000001</v>
      </c>
      <c r="D708" s="17">
        <v>8.8521000000000002E-2</v>
      </c>
      <c r="E708" s="17">
        <v>4.6087999999999997E-2</v>
      </c>
      <c r="F708" s="27">
        <f t="shared" si="10"/>
        <v>23</v>
      </c>
    </row>
    <row r="709" spans="1:6" x14ac:dyDescent="0.25">
      <c r="A709" s="26">
        <v>23.4</v>
      </c>
      <c r="B709" s="17">
        <v>0.38</v>
      </c>
      <c r="C709" s="17">
        <v>0.198298</v>
      </c>
      <c r="D709" s="17">
        <v>8.8291999999999995E-2</v>
      </c>
      <c r="E709" s="17">
        <v>4.5920999999999997E-2</v>
      </c>
      <c r="F709" s="27">
        <f t="shared" si="10"/>
        <v>23</v>
      </c>
    </row>
    <row r="710" spans="1:6" x14ac:dyDescent="0.25">
      <c r="A710" s="26">
        <v>23.433299999999999</v>
      </c>
      <c r="B710" s="17">
        <v>0.38</v>
      </c>
      <c r="C710" s="17">
        <v>0.198016</v>
      </c>
      <c r="D710" s="17">
        <v>8.8121000000000005E-2</v>
      </c>
      <c r="E710" s="17">
        <v>4.5773000000000001E-2</v>
      </c>
      <c r="F710" s="27">
        <f t="shared" si="10"/>
        <v>23</v>
      </c>
    </row>
    <row r="711" spans="1:6" x14ac:dyDescent="0.25">
      <c r="A711" s="26">
        <v>23.466699999999999</v>
      </c>
      <c r="B711" s="17">
        <v>0.38</v>
      </c>
      <c r="C711" s="17">
        <v>0.19778299999999999</v>
      </c>
      <c r="D711" s="17">
        <v>8.7951000000000001E-2</v>
      </c>
      <c r="E711" s="17">
        <v>4.5644999999999998E-2</v>
      </c>
      <c r="F711" s="27">
        <f t="shared" si="10"/>
        <v>23</v>
      </c>
    </row>
    <row r="712" spans="1:6" x14ac:dyDescent="0.25">
      <c r="A712" s="26">
        <v>23.5</v>
      </c>
      <c r="B712" s="17">
        <v>0.38</v>
      </c>
      <c r="C712" s="17">
        <v>0.19750699999999999</v>
      </c>
      <c r="D712" s="17">
        <v>8.7733000000000005E-2</v>
      </c>
      <c r="E712" s="17">
        <v>4.5471999999999999E-2</v>
      </c>
      <c r="F712" s="27">
        <f t="shared" si="10"/>
        <v>24</v>
      </c>
    </row>
    <row r="713" spans="1:6" x14ac:dyDescent="0.25">
      <c r="A713" s="26">
        <v>23.533300000000001</v>
      </c>
      <c r="B713" s="17">
        <v>0.38</v>
      </c>
      <c r="C713" s="17">
        <v>0.19717699999999999</v>
      </c>
      <c r="D713" s="17">
        <v>8.7510000000000004E-2</v>
      </c>
      <c r="E713" s="17">
        <v>4.5286E-2</v>
      </c>
      <c r="F713" s="27">
        <f t="shared" ref="F713:F776" si="11">ROUND(A713,0)</f>
        <v>24</v>
      </c>
    </row>
    <row r="714" spans="1:6" x14ac:dyDescent="0.25">
      <c r="A714" s="26">
        <v>23.566700000000001</v>
      </c>
      <c r="B714" s="17">
        <v>0.38</v>
      </c>
      <c r="C714" s="17">
        <v>0.19687199999999999</v>
      </c>
      <c r="D714" s="17">
        <v>8.7314000000000003E-2</v>
      </c>
      <c r="E714" s="17">
        <v>4.5127E-2</v>
      </c>
      <c r="F714" s="27">
        <f t="shared" si="11"/>
        <v>24</v>
      </c>
    </row>
    <row r="715" spans="1:6" x14ac:dyDescent="0.25">
      <c r="A715" s="26">
        <v>23.6</v>
      </c>
      <c r="B715" s="17">
        <v>0.38</v>
      </c>
      <c r="C715" s="17">
        <v>0.19661999999999999</v>
      </c>
      <c r="D715" s="17">
        <v>8.7125999999999995E-2</v>
      </c>
      <c r="E715" s="17">
        <v>4.5012000000000003E-2</v>
      </c>
      <c r="F715" s="27">
        <f t="shared" si="11"/>
        <v>24</v>
      </c>
    </row>
    <row r="716" spans="1:6" x14ac:dyDescent="0.25">
      <c r="A716" s="26">
        <v>23.633299999999998</v>
      </c>
      <c r="B716" s="17">
        <v>0.38</v>
      </c>
      <c r="C716" s="17">
        <v>0.19631999999999999</v>
      </c>
      <c r="D716" s="17">
        <v>8.6935999999999999E-2</v>
      </c>
      <c r="E716" s="17">
        <v>4.4921999999999997E-2</v>
      </c>
      <c r="F716" s="27">
        <f t="shared" si="11"/>
        <v>24</v>
      </c>
    </row>
    <row r="717" spans="1:6" x14ac:dyDescent="0.25">
      <c r="A717" s="26">
        <v>23.666699999999999</v>
      </c>
      <c r="B717" s="17">
        <v>0.38</v>
      </c>
      <c r="C717" s="17">
        <v>0.19605300000000001</v>
      </c>
      <c r="D717" s="17">
        <v>8.6772000000000002E-2</v>
      </c>
      <c r="E717" s="17">
        <v>4.4762999999999997E-2</v>
      </c>
      <c r="F717" s="27">
        <f t="shared" si="11"/>
        <v>24</v>
      </c>
    </row>
    <row r="718" spans="1:6" x14ac:dyDescent="0.25">
      <c r="A718" s="26">
        <v>23.7</v>
      </c>
      <c r="B718" s="17">
        <v>0.38</v>
      </c>
      <c r="C718" s="17">
        <v>0.19579199999999999</v>
      </c>
      <c r="D718" s="17">
        <v>8.6625999999999995E-2</v>
      </c>
      <c r="E718" s="17">
        <v>4.4597999999999999E-2</v>
      </c>
      <c r="F718" s="27">
        <f t="shared" si="11"/>
        <v>24</v>
      </c>
    </row>
    <row r="719" spans="1:6" x14ac:dyDescent="0.25">
      <c r="A719" s="26">
        <v>23.7333</v>
      </c>
      <c r="B719" s="17">
        <v>0.38</v>
      </c>
      <c r="C719" s="17">
        <v>0.19553100000000001</v>
      </c>
      <c r="D719" s="17">
        <v>8.6430000000000007E-2</v>
      </c>
      <c r="E719" s="17">
        <v>4.4470999999999997E-2</v>
      </c>
      <c r="F719" s="27">
        <f t="shared" si="11"/>
        <v>24</v>
      </c>
    </row>
    <row r="720" spans="1:6" x14ac:dyDescent="0.25">
      <c r="A720" s="26">
        <v>23.7667</v>
      </c>
      <c r="B720" s="17">
        <v>0.38</v>
      </c>
      <c r="C720" s="17">
        <v>0.19522999999999999</v>
      </c>
      <c r="D720" s="17">
        <v>8.6221999999999993E-2</v>
      </c>
      <c r="E720" s="17">
        <v>4.4304999999999997E-2</v>
      </c>
      <c r="F720" s="27">
        <f t="shared" si="11"/>
        <v>24</v>
      </c>
    </row>
    <row r="721" spans="1:6" x14ac:dyDescent="0.25">
      <c r="A721" s="26">
        <v>23.8</v>
      </c>
      <c r="B721" s="17">
        <v>0.38</v>
      </c>
      <c r="C721" s="17">
        <v>0.194858</v>
      </c>
      <c r="D721" s="17">
        <v>8.5986000000000007E-2</v>
      </c>
      <c r="E721" s="17">
        <v>4.4134E-2</v>
      </c>
      <c r="F721" s="27">
        <f t="shared" si="11"/>
        <v>24</v>
      </c>
    </row>
    <row r="722" spans="1:6" x14ac:dyDescent="0.25">
      <c r="A722" s="26">
        <v>23.833300000000001</v>
      </c>
      <c r="B722" s="17">
        <v>0.38</v>
      </c>
      <c r="C722" s="17">
        <v>0.19462099999999999</v>
      </c>
      <c r="D722" s="17">
        <v>8.5792999999999994E-2</v>
      </c>
      <c r="E722" s="17">
        <v>4.4013999999999998E-2</v>
      </c>
      <c r="F722" s="27">
        <f t="shared" si="11"/>
        <v>24</v>
      </c>
    </row>
    <row r="723" spans="1:6" x14ac:dyDescent="0.25">
      <c r="A723" s="26">
        <v>23.866700000000002</v>
      </c>
      <c r="B723" s="17">
        <v>0.37</v>
      </c>
      <c r="C723" s="17">
        <v>0.19442300000000001</v>
      </c>
      <c r="D723" s="17">
        <v>8.5604E-2</v>
      </c>
      <c r="E723" s="17">
        <v>4.3924999999999999E-2</v>
      </c>
      <c r="F723" s="27">
        <f t="shared" si="11"/>
        <v>24</v>
      </c>
    </row>
    <row r="724" spans="1:6" x14ac:dyDescent="0.25">
      <c r="A724" s="26">
        <v>23.9</v>
      </c>
      <c r="B724" s="17">
        <v>0.37</v>
      </c>
      <c r="C724" s="17">
        <v>0.19420599999999999</v>
      </c>
      <c r="D724" s="17">
        <v>8.5414000000000004E-2</v>
      </c>
      <c r="E724" s="17">
        <v>4.3837000000000001E-2</v>
      </c>
      <c r="F724" s="27">
        <f t="shared" si="11"/>
        <v>24</v>
      </c>
    </row>
    <row r="725" spans="1:6" x14ac:dyDescent="0.25">
      <c r="A725" s="26">
        <v>23.933299999999999</v>
      </c>
      <c r="B725" s="17">
        <v>0.37</v>
      </c>
      <c r="C725" s="17">
        <v>0.19392999999999999</v>
      </c>
      <c r="D725" s="17">
        <v>8.5227999999999998E-2</v>
      </c>
      <c r="E725" s="17">
        <v>4.3691000000000001E-2</v>
      </c>
      <c r="F725" s="27">
        <f t="shared" si="11"/>
        <v>24</v>
      </c>
    </row>
    <row r="726" spans="1:6" x14ac:dyDescent="0.25">
      <c r="A726" s="26">
        <v>23.966699999999999</v>
      </c>
      <c r="B726" s="17">
        <v>0.37</v>
      </c>
      <c r="C726" s="17">
        <v>0.19356799999999999</v>
      </c>
      <c r="D726" s="17">
        <v>8.4991999999999998E-2</v>
      </c>
      <c r="E726" s="17">
        <v>4.3540000000000002E-2</v>
      </c>
      <c r="F726" s="27">
        <f t="shared" si="11"/>
        <v>24</v>
      </c>
    </row>
    <row r="727" spans="1:6" x14ac:dyDescent="0.25">
      <c r="A727" s="26">
        <v>24</v>
      </c>
      <c r="B727" s="17">
        <v>0.37</v>
      </c>
      <c r="C727" s="17">
        <v>0.193298</v>
      </c>
      <c r="D727" s="17">
        <v>8.4815000000000002E-2</v>
      </c>
      <c r="E727" s="17">
        <v>4.3438999999999998E-2</v>
      </c>
      <c r="F727" s="27">
        <f t="shared" si="11"/>
        <v>24</v>
      </c>
    </row>
    <row r="728" spans="1:6" x14ac:dyDescent="0.25">
      <c r="A728" s="26">
        <v>24.033300000000001</v>
      </c>
      <c r="B728" s="17">
        <v>0.37</v>
      </c>
      <c r="C728" s="17">
        <v>0.193027</v>
      </c>
      <c r="D728" s="17">
        <v>8.4582000000000004E-2</v>
      </c>
      <c r="E728" s="17">
        <v>4.3325000000000002E-2</v>
      </c>
      <c r="F728" s="27">
        <f t="shared" si="11"/>
        <v>24</v>
      </c>
    </row>
    <row r="729" spans="1:6" x14ac:dyDescent="0.25">
      <c r="A729" s="26">
        <v>24.066700000000001</v>
      </c>
      <c r="B729" s="17">
        <v>0.37</v>
      </c>
      <c r="C729" s="17">
        <v>0.192801</v>
      </c>
      <c r="D729" s="17">
        <v>8.4404999999999994E-2</v>
      </c>
      <c r="E729" s="17">
        <v>4.3199000000000001E-2</v>
      </c>
      <c r="F729" s="27">
        <f t="shared" si="11"/>
        <v>24</v>
      </c>
    </row>
    <row r="730" spans="1:6" x14ac:dyDescent="0.25">
      <c r="A730" s="26">
        <v>24.1</v>
      </c>
      <c r="B730" s="17">
        <v>0.37</v>
      </c>
      <c r="C730" s="17">
        <v>0.192579</v>
      </c>
      <c r="D730" s="17">
        <v>8.4272E-2</v>
      </c>
      <c r="E730" s="17">
        <v>4.3110999999999997E-2</v>
      </c>
      <c r="F730" s="27">
        <f t="shared" si="11"/>
        <v>24</v>
      </c>
    </row>
    <row r="731" spans="1:6" x14ac:dyDescent="0.25">
      <c r="A731" s="26">
        <v>24.133299999999998</v>
      </c>
      <c r="B731" s="17">
        <v>0.37</v>
      </c>
      <c r="C731" s="17">
        <v>0.19234299999999999</v>
      </c>
      <c r="D731" s="17">
        <v>8.4124000000000004E-2</v>
      </c>
      <c r="E731" s="17">
        <v>4.3004000000000001E-2</v>
      </c>
      <c r="F731" s="27">
        <f t="shared" si="11"/>
        <v>24</v>
      </c>
    </row>
    <row r="732" spans="1:6" x14ac:dyDescent="0.25">
      <c r="A732" s="26">
        <v>24.166699999999999</v>
      </c>
      <c r="B732" s="17">
        <v>0.37</v>
      </c>
      <c r="C732" s="17">
        <v>0.19211600000000001</v>
      </c>
      <c r="D732" s="17">
        <v>8.3967E-2</v>
      </c>
      <c r="E732" s="17">
        <v>4.2872E-2</v>
      </c>
      <c r="F732" s="27">
        <f t="shared" si="11"/>
        <v>24</v>
      </c>
    </row>
    <row r="733" spans="1:6" x14ac:dyDescent="0.25">
      <c r="A733" s="26">
        <v>24.2</v>
      </c>
      <c r="B733" s="17">
        <v>0.37</v>
      </c>
      <c r="C733" s="17">
        <v>0.191938</v>
      </c>
      <c r="D733" s="17">
        <v>8.3824999999999997E-2</v>
      </c>
      <c r="E733" s="17">
        <v>4.2734000000000001E-2</v>
      </c>
      <c r="F733" s="27">
        <f t="shared" si="11"/>
        <v>24</v>
      </c>
    </row>
    <row r="734" spans="1:6" x14ac:dyDescent="0.25">
      <c r="A734" s="26">
        <v>24.2333</v>
      </c>
      <c r="B734" s="17">
        <v>0.37</v>
      </c>
      <c r="C734" s="17">
        <v>0.191663</v>
      </c>
      <c r="D734" s="17">
        <v>8.3639000000000005E-2</v>
      </c>
      <c r="E734" s="17">
        <v>4.2602000000000001E-2</v>
      </c>
      <c r="F734" s="27">
        <f t="shared" si="11"/>
        <v>24</v>
      </c>
    </row>
    <row r="735" spans="1:6" x14ac:dyDescent="0.25">
      <c r="A735" s="26">
        <v>24.2667</v>
      </c>
      <c r="B735" s="17">
        <v>0.37</v>
      </c>
      <c r="C735" s="17">
        <v>0.19131000000000001</v>
      </c>
      <c r="D735" s="17">
        <v>8.3450999999999997E-2</v>
      </c>
      <c r="E735" s="17">
        <v>4.2494999999999998E-2</v>
      </c>
      <c r="F735" s="27">
        <f t="shared" si="11"/>
        <v>24</v>
      </c>
    </row>
    <row r="736" spans="1:6" x14ac:dyDescent="0.25">
      <c r="A736" s="26">
        <v>24.3</v>
      </c>
      <c r="B736" s="17">
        <v>0.37</v>
      </c>
      <c r="C736" s="17">
        <v>0.191026</v>
      </c>
      <c r="D736" s="17">
        <v>8.3301E-2</v>
      </c>
      <c r="E736" s="17">
        <v>4.2351E-2</v>
      </c>
      <c r="F736" s="27">
        <f t="shared" si="11"/>
        <v>24</v>
      </c>
    </row>
    <row r="737" spans="1:6" x14ac:dyDescent="0.25">
      <c r="A737" s="26">
        <v>24.333300000000001</v>
      </c>
      <c r="B737" s="17">
        <v>0.37</v>
      </c>
      <c r="C737" s="17">
        <v>0.19011600000000001</v>
      </c>
      <c r="D737" s="17">
        <v>8.2639000000000004E-2</v>
      </c>
      <c r="E737" s="17">
        <v>4.1975999999999999E-2</v>
      </c>
      <c r="F737" s="27">
        <f t="shared" si="11"/>
        <v>24</v>
      </c>
    </row>
    <row r="738" spans="1:6" x14ac:dyDescent="0.25">
      <c r="A738" s="26">
        <v>24.366700000000002</v>
      </c>
      <c r="B738" s="17">
        <v>0.37</v>
      </c>
      <c r="C738" s="17">
        <v>0.18953300000000001</v>
      </c>
      <c r="D738" s="17">
        <v>8.2048999999999997E-2</v>
      </c>
      <c r="E738" s="17">
        <v>4.1632000000000002E-2</v>
      </c>
      <c r="F738" s="27">
        <f t="shared" si="11"/>
        <v>24</v>
      </c>
    </row>
    <row r="739" spans="1:6" x14ac:dyDescent="0.25">
      <c r="A739" s="26">
        <v>24.4</v>
      </c>
      <c r="B739" s="17">
        <v>0.37</v>
      </c>
      <c r="C739" s="17">
        <v>0.18917700000000001</v>
      </c>
      <c r="D739" s="17">
        <v>8.1764000000000003E-2</v>
      </c>
      <c r="E739" s="17">
        <v>4.1514000000000002E-2</v>
      </c>
      <c r="F739" s="27">
        <f t="shared" si="11"/>
        <v>24</v>
      </c>
    </row>
    <row r="740" spans="1:6" x14ac:dyDescent="0.25">
      <c r="A740" s="26">
        <v>24.433299999999999</v>
      </c>
      <c r="B740" s="17">
        <v>0.37</v>
      </c>
      <c r="C740" s="17">
        <v>0.188974</v>
      </c>
      <c r="D740" s="17">
        <v>8.1564999999999999E-2</v>
      </c>
      <c r="E740" s="17">
        <v>4.1376999999999997E-2</v>
      </c>
      <c r="F740" s="27">
        <f t="shared" si="11"/>
        <v>24</v>
      </c>
    </row>
    <row r="741" spans="1:6" x14ac:dyDescent="0.25">
      <c r="A741" s="26">
        <v>24.466699999999999</v>
      </c>
      <c r="B741" s="17">
        <v>0.37</v>
      </c>
      <c r="C741" s="17">
        <v>0.18871399999999999</v>
      </c>
      <c r="D741" s="17">
        <v>8.1346000000000002E-2</v>
      </c>
      <c r="E741" s="17">
        <v>4.1196999999999998E-2</v>
      </c>
      <c r="F741" s="27">
        <f t="shared" si="11"/>
        <v>24</v>
      </c>
    </row>
    <row r="742" spans="1:6" x14ac:dyDescent="0.25">
      <c r="A742" s="26">
        <v>24.5</v>
      </c>
      <c r="B742" s="17">
        <v>0.37</v>
      </c>
      <c r="C742" s="17">
        <v>0.188387</v>
      </c>
      <c r="D742" s="17">
        <v>8.1120999999999999E-2</v>
      </c>
      <c r="E742" s="17">
        <v>4.1085000000000003E-2</v>
      </c>
      <c r="F742" s="27">
        <f t="shared" si="11"/>
        <v>25</v>
      </c>
    </row>
    <row r="743" spans="1:6" x14ac:dyDescent="0.25">
      <c r="A743" s="26">
        <v>24.533300000000001</v>
      </c>
      <c r="B743" s="17">
        <v>0.37</v>
      </c>
      <c r="C743" s="17">
        <v>0.18814700000000001</v>
      </c>
      <c r="D743" s="17">
        <v>8.0943000000000001E-2</v>
      </c>
      <c r="E743" s="17">
        <v>4.0998E-2</v>
      </c>
      <c r="F743" s="27">
        <f t="shared" si="11"/>
        <v>25</v>
      </c>
    </row>
    <row r="744" spans="1:6" x14ac:dyDescent="0.25">
      <c r="A744" s="26">
        <v>24.566700000000001</v>
      </c>
      <c r="B744" s="17">
        <v>0.37</v>
      </c>
      <c r="C744" s="17">
        <v>0.18785299999999999</v>
      </c>
      <c r="D744" s="17">
        <v>8.0801999999999999E-2</v>
      </c>
      <c r="E744" s="17">
        <v>4.0892999999999999E-2</v>
      </c>
      <c r="F744" s="27">
        <f t="shared" si="11"/>
        <v>25</v>
      </c>
    </row>
    <row r="745" spans="1:6" x14ac:dyDescent="0.25">
      <c r="A745" s="26">
        <v>24.6</v>
      </c>
      <c r="B745" s="17">
        <v>0.37</v>
      </c>
      <c r="C745" s="17">
        <v>0.187637</v>
      </c>
      <c r="D745" s="17">
        <v>8.0601000000000006E-2</v>
      </c>
      <c r="E745" s="17">
        <v>4.0786999999999997E-2</v>
      </c>
      <c r="F745" s="27">
        <f t="shared" si="11"/>
        <v>25</v>
      </c>
    </row>
    <row r="746" spans="1:6" x14ac:dyDescent="0.25">
      <c r="A746" s="26">
        <v>24.633299999999998</v>
      </c>
      <c r="B746" s="17">
        <v>0.37</v>
      </c>
      <c r="C746" s="17">
        <v>0.187363</v>
      </c>
      <c r="D746" s="17">
        <v>8.0403000000000002E-2</v>
      </c>
      <c r="E746" s="17">
        <v>4.0675999999999997E-2</v>
      </c>
      <c r="F746" s="27">
        <f t="shared" si="11"/>
        <v>25</v>
      </c>
    </row>
    <row r="747" spans="1:6" x14ac:dyDescent="0.25">
      <c r="A747" s="26">
        <v>24.666699999999999</v>
      </c>
      <c r="B747" s="17">
        <v>0.37</v>
      </c>
      <c r="C747" s="17">
        <v>0.18706500000000001</v>
      </c>
      <c r="D747" s="17">
        <v>8.0197000000000004E-2</v>
      </c>
      <c r="E747" s="17">
        <v>4.0527000000000001E-2</v>
      </c>
      <c r="F747" s="27">
        <f t="shared" si="11"/>
        <v>25</v>
      </c>
    </row>
    <row r="748" spans="1:6" x14ac:dyDescent="0.25">
      <c r="A748" s="26">
        <v>24.7</v>
      </c>
      <c r="B748" s="17">
        <v>0.37</v>
      </c>
      <c r="C748" s="17">
        <v>0.18683900000000001</v>
      </c>
      <c r="D748" s="17">
        <v>8.0002000000000004E-2</v>
      </c>
      <c r="E748" s="17">
        <v>4.0403000000000001E-2</v>
      </c>
      <c r="F748" s="27">
        <f t="shared" si="11"/>
        <v>25</v>
      </c>
    </row>
    <row r="749" spans="1:6" x14ac:dyDescent="0.25">
      <c r="A749" s="26">
        <v>24.7333</v>
      </c>
      <c r="B749" s="17">
        <v>0.37</v>
      </c>
      <c r="C749" s="17">
        <v>0.186469</v>
      </c>
      <c r="D749" s="17">
        <v>7.9807000000000003E-2</v>
      </c>
      <c r="E749" s="17">
        <v>4.0292000000000001E-2</v>
      </c>
      <c r="F749" s="27">
        <f t="shared" si="11"/>
        <v>25</v>
      </c>
    </row>
    <row r="750" spans="1:6" x14ac:dyDescent="0.25">
      <c r="A750" s="26">
        <v>24.7667</v>
      </c>
      <c r="B750" s="17">
        <v>0.36</v>
      </c>
      <c r="C750" s="17">
        <v>0.18622900000000001</v>
      </c>
      <c r="D750" s="17">
        <v>7.9655000000000004E-2</v>
      </c>
      <c r="E750" s="17">
        <v>4.0205999999999999E-2</v>
      </c>
      <c r="F750" s="27">
        <f t="shared" si="11"/>
        <v>25</v>
      </c>
    </row>
    <row r="751" spans="1:6" x14ac:dyDescent="0.25">
      <c r="A751" s="26">
        <v>24.8</v>
      </c>
      <c r="B751" s="17">
        <v>0.36</v>
      </c>
      <c r="C751" s="17">
        <v>0.18599399999999999</v>
      </c>
      <c r="D751" s="17">
        <v>7.9515000000000002E-2</v>
      </c>
      <c r="E751" s="17">
        <v>4.0132000000000001E-2</v>
      </c>
      <c r="F751" s="27">
        <f t="shared" si="11"/>
        <v>25</v>
      </c>
    </row>
    <row r="752" spans="1:6" x14ac:dyDescent="0.25">
      <c r="A752" s="26">
        <v>24.833300000000001</v>
      </c>
      <c r="B752" s="17">
        <v>0.36</v>
      </c>
      <c r="C752" s="17">
        <v>0.18567800000000001</v>
      </c>
      <c r="D752" s="17">
        <v>7.9309000000000004E-2</v>
      </c>
      <c r="E752" s="17">
        <v>4.0021000000000001E-2</v>
      </c>
      <c r="F752" s="27">
        <f t="shared" si="11"/>
        <v>25</v>
      </c>
    </row>
    <row r="753" spans="1:6" x14ac:dyDescent="0.25">
      <c r="A753" s="26">
        <v>24.866700000000002</v>
      </c>
      <c r="B753" s="17">
        <v>0.36</v>
      </c>
      <c r="C753" s="17">
        <v>0.18546699999999999</v>
      </c>
      <c r="D753" s="17">
        <v>7.9134999999999997E-2</v>
      </c>
      <c r="E753" s="17">
        <v>3.9898000000000003E-2</v>
      </c>
      <c r="F753" s="27">
        <f t="shared" si="11"/>
        <v>25</v>
      </c>
    </row>
    <row r="754" spans="1:6" x14ac:dyDescent="0.25">
      <c r="A754" s="26">
        <v>24.9</v>
      </c>
      <c r="B754" s="17">
        <v>0.36</v>
      </c>
      <c r="C754" s="17">
        <v>0.185193</v>
      </c>
      <c r="D754" s="17">
        <v>7.8937999999999994E-2</v>
      </c>
      <c r="E754" s="17">
        <v>3.9767999999999998E-2</v>
      </c>
      <c r="F754" s="27">
        <f t="shared" si="11"/>
        <v>25</v>
      </c>
    </row>
    <row r="755" spans="1:6" x14ac:dyDescent="0.25">
      <c r="A755" s="26">
        <v>24.933299999999999</v>
      </c>
      <c r="B755" s="17">
        <v>0.36</v>
      </c>
      <c r="C755" s="17">
        <v>0.18491099999999999</v>
      </c>
      <c r="D755" s="17">
        <v>7.8746999999999998E-2</v>
      </c>
      <c r="E755" s="17">
        <v>3.9676000000000003E-2</v>
      </c>
      <c r="F755" s="27">
        <f t="shared" si="11"/>
        <v>25</v>
      </c>
    </row>
    <row r="756" spans="1:6" x14ac:dyDescent="0.25">
      <c r="A756" s="26">
        <v>24.966699999999999</v>
      </c>
      <c r="B756" s="17">
        <v>0.36</v>
      </c>
      <c r="C756" s="17">
        <v>0.18454200000000001</v>
      </c>
      <c r="D756" s="17">
        <v>7.8561000000000006E-2</v>
      </c>
      <c r="E756" s="17">
        <v>3.9541E-2</v>
      </c>
      <c r="F756" s="27">
        <f t="shared" si="11"/>
        <v>25</v>
      </c>
    </row>
    <row r="757" spans="1:6" x14ac:dyDescent="0.25">
      <c r="A757" s="26">
        <v>25</v>
      </c>
      <c r="B757" s="17">
        <v>0.36</v>
      </c>
      <c r="C757" s="17">
        <v>0.18426400000000001</v>
      </c>
      <c r="D757" s="17">
        <v>7.8367000000000006E-2</v>
      </c>
      <c r="E757" s="17">
        <v>3.9448999999999998E-2</v>
      </c>
      <c r="F757" s="27">
        <f t="shared" si="11"/>
        <v>25</v>
      </c>
    </row>
    <row r="758" spans="1:6" x14ac:dyDescent="0.25">
      <c r="A758" s="26">
        <v>25.033300000000001</v>
      </c>
      <c r="B758" s="17">
        <v>0.36</v>
      </c>
      <c r="C758" s="17">
        <v>0.18401100000000001</v>
      </c>
      <c r="D758" s="17">
        <v>7.8216999999999995E-2</v>
      </c>
      <c r="E758" s="17">
        <v>3.9357000000000003E-2</v>
      </c>
      <c r="F758" s="27">
        <f t="shared" si="11"/>
        <v>25</v>
      </c>
    </row>
    <row r="759" spans="1:6" x14ac:dyDescent="0.25">
      <c r="A759" s="26">
        <v>25.066700000000001</v>
      </c>
      <c r="B759" s="17">
        <v>0.36</v>
      </c>
      <c r="C759" s="17">
        <v>0.18376200000000001</v>
      </c>
      <c r="D759" s="17">
        <v>7.8050999999999995E-2</v>
      </c>
      <c r="E759" s="17">
        <v>3.9216000000000001E-2</v>
      </c>
      <c r="F759" s="27">
        <f t="shared" si="11"/>
        <v>25</v>
      </c>
    </row>
    <row r="760" spans="1:6" x14ac:dyDescent="0.25">
      <c r="A760" s="26">
        <v>25.1</v>
      </c>
      <c r="B760" s="17">
        <v>0.36</v>
      </c>
      <c r="C760" s="17">
        <v>0.183556</v>
      </c>
      <c r="D760" s="17">
        <v>7.7906000000000003E-2</v>
      </c>
      <c r="E760" s="17">
        <v>3.9161000000000001E-2</v>
      </c>
      <c r="F760" s="27">
        <f t="shared" si="11"/>
        <v>25</v>
      </c>
    </row>
    <row r="761" spans="1:6" x14ac:dyDescent="0.25">
      <c r="A761" s="26">
        <v>25.133299999999998</v>
      </c>
      <c r="B761" s="17">
        <v>0.36</v>
      </c>
      <c r="C761" s="17">
        <v>0.18326899999999999</v>
      </c>
      <c r="D761" s="17">
        <v>7.7715999999999993E-2</v>
      </c>
      <c r="E761" s="17">
        <v>3.9069E-2</v>
      </c>
      <c r="F761" s="27">
        <f t="shared" si="11"/>
        <v>25</v>
      </c>
    </row>
    <row r="762" spans="1:6" x14ac:dyDescent="0.25">
      <c r="A762" s="26">
        <v>25.166699999999999</v>
      </c>
      <c r="B762" s="17">
        <v>0.36</v>
      </c>
      <c r="C762" s="17">
        <v>0.18301500000000001</v>
      </c>
      <c r="D762" s="17">
        <v>7.7553999999999998E-2</v>
      </c>
      <c r="E762" s="17">
        <v>3.8953000000000002E-2</v>
      </c>
      <c r="F762" s="27">
        <f t="shared" si="11"/>
        <v>25</v>
      </c>
    </row>
    <row r="763" spans="1:6" x14ac:dyDescent="0.25">
      <c r="A763" s="26">
        <v>25.2</v>
      </c>
      <c r="B763" s="17">
        <v>0.36</v>
      </c>
      <c r="C763" s="17">
        <v>0.182757</v>
      </c>
      <c r="D763" s="17">
        <v>7.7340999999999993E-2</v>
      </c>
      <c r="E763" s="17">
        <v>3.8855000000000001E-2</v>
      </c>
      <c r="F763" s="27">
        <f t="shared" si="11"/>
        <v>25</v>
      </c>
    </row>
    <row r="764" spans="1:6" x14ac:dyDescent="0.25">
      <c r="A764" s="26">
        <v>25.2333</v>
      </c>
      <c r="B764" s="17">
        <v>0.36</v>
      </c>
      <c r="C764" s="17">
        <v>0.18256600000000001</v>
      </c>
      <c r="D764" s="17">
        <v>7.7216000000000007E-2</v>
      </c>
      <c r="E764" s="17">
        <v>3.8830999999999997E-2</v>
      </c>
      <c r="F764" s="27">
        <f t="shared" si="11"/>
        <v>25</v>
      </c>
    </row>
    <row r="765" spans="1:6" x14ac:dyDescent="0.25">
      <c r="A765" s="26">
        <v>25.2667</v>
      </c>
      <c r="B765" s="17">
        <v>0.36</v>
      </c>
      <c r="C765" s="17">
        <v>0.18229899999999999</v>
      </c>
      <c r="D765" s="17">
        <v>7.7100000000000002E-2</v>
      </c>
      <c r="E765" s="17">
        <v>3.8757E-2</v>
      </c>
      <c r="F765" s="27">
        <f t="shared" si="11"/>
        <v>25</v>
      </c>
    </row>
    <row r="766" spans="1:6" x14ac:dyDescent="0.25">
      <c r="A766" s="26">
        <v>25.3</v>
      </c>
      <c r="B766" s="17">
        <v>0.36</v>
      </c>
      <c r="C766" s="17">
        <v>0.18210299999999999</v>
      </c>
      <c r="D766" s="17">
        <v>7.6949000000000004E-2</v>
      </c>
      <c r="E766" s="17">
        <v>3.8665999999999999E-2</v>
      </c>
      <c r="F766" s="27">
        <f t="shared" si="11"/>
        <v>25</v>
      </c>
    </row>
    <row r="767" spans="1:6" x14ac:dyDescent="0.25">
      <c r="A767" s="26">
        <v>25.333300000000001</v>
      </c>
      <c r="B767" s="17">
        <v>0.36</v>
      </c>
      <c r="C767" s="17">
        <v>0.181649</v>
      </c>
      <c r="D767" s="17">
        <v>7.6637999999999998E-2</v>
      </c>
      <c r="E767" s="17">
        <v>3.8495000000000001E-2</v>
      </c>
      <c r="F767" s="27">
        <f t="shared" si="11"/>
        <v>25</v>
      </c>
    </row>
    <row r="768" spans="1:6" x14ac:dyDescent="0.25">
      <c r="A768" s="26">
        <v>25.366700000000002</v>
      </c>
      <c r="B768" s="17">
        <v>0.36</v>
      </c>
      <c r="C768" s="17">
        <v>0.18113000000000001</v>
      </c>
      <c r="D768" s="17">
        <v>7.6197000000000001E-2</v>
      </c>
      <c r="E768" s="17">
        <v>3.8167E-2</v>
      </c>
      <c r="F768" s="27">
        <f t="shared" si="11"/>
        <v>25</v>
      </c>
    </row>
    <row r="769" spans="1:6" x14ac:dyDescent="0.25">
      <c r="A769" s="26">
        <v>25.4</v>
      </c>
      <c r="B769" s="17">
        <v>0.36</v>
      </c>
      <c r="C769" s="17">
        <v>0.180728</v>
      </c>
      <c r="D769" s="17">
        <v>7.5929999999999997E-2</v>
      </c>
      <c r="E769" s="17">
        <v>3.7935000000000003E-2</v>
      </c>
      <c r="F769" s="27">
        <f t="shared" si="11"/>
        <v>25</v>
      </c>
    </row>
    <row r="770" spans="1:6" x14ac:dyDescent="0.25">
      <c r="A770" s="26">
        <v>25.433299999999999</v>
      </c>
      <c r="B770" s="17">
        <v>0.36</v>
      </c>
      <c r="C770" s="17">
        <v>0.18041699999999999</v>
      </c>
      <c r="D770" s="17">
        <v>7.5734999999999997E-2</v>
      </c>
      <c r="E770" s="17">
        <v>3.7819999999999999E-2</v>
      </c>
      <c r="F770" s="27">
        <f t="shared" si="11"/>
        <v>25</v>
      </c>
    </row>
    <row r="771" spans="1:6" x14ac:dyDescent="0.25">
      <c r="A771" s="26">
        <v>25.466699999999999</v>
      </c>
      <c r="B771" s="17">
        <v>0.36</v>
      </c>
      <c r="C771" s="17">
        <v>0.18020700000000001</v>
      </c>
      <c r="D771" s="17">
        <v>7.5550999999999993E-2</v>
      </c>
      <c r="E771" s="17">
        <v>3.7723E-2</v>
      </c>
      <c r="F771" s="27">
        <f t="shared" si="11"/>
        <v>25</v>
      </c>
    </row>
    <row r="772" spans="1:6" x14ac:dyDescent="0.25">
      <c r="A772" s="26">
        <v>25.5</v>
      </c>
      <c r="B772" s="17">
        <v>0.36</v>
      </c>
      <c r="C772" s="17">
        <v>0.17992</v>
      </c>
      <c r="D772" s="17">
        <v>7.5424000000000005E-2</v>
      </c>
      <c r="E772" s="17">
        <v>3.7613000000000001E-2</v>
      </c>
      <c r="F772" s="27">
        <f t="shared" si="11"/>
        <v>26</v>
      </c>
    </row>
    <row r="773" spans="1:6" x14ac:dyDescent="0.25">
      <c r="A773" s="26">
        <v>25.533300000000001</v>
      </c>
      <c r="B773" s="17">
        <v>0.36</v>
      </c>
      <c r="C773" s="17">
        <v>0.179643</v>
      </c>
      <c r="D773" s="17">
        <v>7.5268000000000002E-2</v>
      </c>
      <c r="E773" s="17">
        <v>3.7546999999999997E-2</v>
      </c>
      <c r="F773" s="27">
        <f t="shared" si="11"/>
        <v>26</v>
      </c>
    </row>
    <row r="774" spans="1:6" x14ac:dyDescent="0.25">
      <c r="A774" s="26">
        <v>25.566700000000001</v>
      </c>
      <c r="B774" s="17">
        <v>0.36</v>
      </c>
      <c r="C774" s="17">
        <v>0.179366</v>
      </c>
      <c r="D774" s="17">
        <v>7.5155E-2</v>
      </c>
      <c r="E774" s="17">
        <v>3.7479999999999999E-2</v>
      </c>
      <c r="F774" s="27">
        <f t="shared" si="11"/>
        <v>26</v>
      </c>
    </row>
    <row r="775" spans="1:6" x14ac:dyDescent="0.25">
      <c r="A775" s="26">
        <v>25.6</v>
      </c>
      <c r="B775" s="17">
        <v>0.36</v>
      </c>
      <c r="C775" s="17">
        <v>0.17910899999999999</v>
      </c>
      <c r="D775" s="17">
        <v>7.5009000000000006E-2</v>
      </c>
      <c r="E775" s="17">
        <v>3.7359000000000003E-2</v>
      </c>
      <c r="F775" s="27">
        <f t="shared" si="11"/>
        <v>26</v>
      </c>
    </row>
    <row r="776" spans="1:6" x14ac:dyDescent="0.25">
      <c r="A776" s="26">
        <v>25.633299999999998</v>
      </c>
      <c r="B776" s="17">
        <v>0.36</v>
      </c>
      <c r="C776" s="17">
        <v>0.17891299999999999</v>
      </c>
      <c r="D776" s="17">
        <v>7.4839000000000003E-2</v>
      </c>
      <c r="E776" s="17">
        <v>3.7262000000000003E-2</v>
      </c>
      <c r="F776" s="27">
        <f t="shared" si="11"/>
        <v>26</v>
      </c>
    </row>
    <row r="777" spans="1:6" x14ac:dyDescent="0.25">
      <c r="A777" s="26">
        <v>25.666699999999999</v>
      </c>
      <c r="B777" s="17">
        <v>0.36</v>
      </c>
      <c r="C777" s="17">
        <v>0.17857899999999999</v>
      </c>
      <c r="D777" s="17">
        <v>7.4690000000000006E-2</v>
      </c>
      <c r="E777" s="17">
        <v>3.7171999999999997E-2</v>
      </c>
      <c r="F777" s="27">
        <f t="shared" ref="F777:F840" si="12">ROUND(A777,0)</f>
        <v>26</v>
      </c>
    </row>
    <row r="778" spans="1:6" x14ac:dyDescent="0.25">
      <c r="A778" s="26">
        <v>25.7</v>
      </c>
      <c r="B778" s="17">
        <v>0.36</v>
      </c>
      <c r="C778" s="17">
        <v>0.178312</v>
      </c>
      <c r="D778" s="17">
        <v>7.4551000000000006E-2</v>
      </c>
      <c r="E778" s="17">
        <v>3.7087000000000002E-2</v>
      </c>
      <c r="F778" s="27">
        <f t="shared" si="12"/>
        <v>26</v>
      </c>
    </row>
    <row r="779" spans="1:6" x14ac:dyDescent="0.25">
      <c r="A779" s="26">
        <v>25.7333</v>
      </c>
      <c r="B779" s="17">
        <v>0.36</v>
      </c>
      <c r="C779" s="17">
        <v>0.178008</v>
      </c>
      <c r="D779" s="17">
        <v>7.4401999999999996E-2</v>
      </c>
      <c r="E779" s="17">
        <v>3.7033000000000003E-2</v>
      </c>
      <c r="F779" s="27">
        <f t="shared" si="12"/>
        <v>26</v>
      </c>
    </row>
    <row r="780" spans="1:6" x14ac:dyDescent="0.25">
      <c r="A780" s="26">
        <v>25.7667</v>
      </c>
      <c r="B780" s="17">
        <v>0.35</v>
      </c>
      <c r="C780" s="17">
        <v>0.17780799999999999</v>
      </c>
      <c r="D780" s="17">
        <v>7.4287000000000006E-2</v>
      </c>
      <c r="E780" s="17">
        <v>3.6949000000000003E-2</v>
      </c>
      <c r="F780" s="27">
        <f t="shared" si="12"/>
        <v>26</v>
      </c>
    </row>
    <row r="781" spans="1:6" x14ac:dyDescent="0.25">
      <c r="A781" s="26">
        <v>25.8</v>
      </c>
      <c r="B781" s="17">
        <v>0.35</v>
      </c>
      <c r="C781" s="17">
        <v>0.177532</v>
      </c>
      <c r="D781" s="17">
        <v>7.4146000000000004E-2</v>
      </c>
      <c r="E781" s="17">
        <v>3.6828E-2</v>
      </c>
      <c r="F781" s="27">
        <f t="shared" si="12"/>
        <v>26</v>
      </c>
    </row>
    <row r="782" spans="1:6" x14ac:dyDescent="0.25">
      <c r="A782" s="26">
        <v>25.833300000000001</v>
      </c>
      <c r="B782" s="17">
        <v>0.35</v>
      </c>
      <c r="C782" s="17">
        <v>0.17726500000000001</v>
      </c>
      <c r="D782" s="17">
        <v>7.3991000000000001E-2</v>
      </c>
      <c r="E782" s="17">
        <v>3.6749999999999998E-2</v>
      </c>
      <c r="F782" s="27">
        <f t="shared" si="12"/>
        <v>26</v>
      </c>
    </row>
    <row r="783" spans="1:6" x14ac:dyDescent="0.25">
      <c r="A783" s="26">
        <v>25.866700000000002</v>
      </c>
      <c r="B783" s="17">
        <v>0.35</v>
      </c>
      <c r="C783" s="17">
        <v>0.176951</v>
      </c>
      <c r="D783" s="17">
        <v>7.3814000000000005E-2</v>
      </c>
      <c r="E783" s="17">
        <v>3.6623999999999997E-2</v>
      </c>
      <c r="F783" s="27">
        <f t="shared" si="12"/>
        <v>26</v>
      </c>
    </row>
    <row r="784" spans="1:6" x14ac:dyDescent="0.25">
      <c r="A784" s="26">
        <v>25.9</v>
      </c>
      <c r="B784" s="17">
        <v>0.35</v>
      </c>
      <c r="C784" s="17">
        <v>0.17666599999999999</v>
      </c>
      <c r="D784" s="17">
        <v>7.3652999999999996E-2</v>
      </c>
      <c r="E784" s="17">
        <v>3.6562999999999998E-2</v>
      </c>
      <c r="F784" s="27">
        <f t="shared" si="12"/>
        <v>26</v>
      </c>
    </row>
    <row r="785" spans="1:6" x14ac:dyDescent="0.25">
      <c r="A785" s="26">
        <v>25.933299999999999</v>
      </c>
      <c r="B785" s="17">
        <v>0.35</v>
      </c>
      <c r="C785" s="17">
        <v>0.17638499999999999</v>
      </c>
      <c r="D785" s="17">
        <v>7.3518E-2</v>
      </c>
      <c r="E785" s="17">
        <v>3.6466999999999999E-2</v>
      </c>
      <c r="F785" s="27">
        <f t="shared" si="12"/>
        <v>26</v>
      </c>
    </row>
    <row r="786" spans="1:6" x14ac:dyDescent="0.25">
      <c r="A786" s="26">
        <v>25.966699999999999</v>
      </c>
      <c r="B786" s="17">
        <v>0.35</v>
      </c>
      <c r="C786" s="17">
        <v>0.17607100000000001</v>
      </c>
      <c r="D786" s="17">
        <v>7.3377999999999999E-2</v>
      </c>
      <c r="E786" s="17">
        <v>3.6346999999999997E-2</v>
      </c>
      <c r="F786" s="27">
        <f t="shared" si="12"/>
        <v>26</v>
      </c>
    </row>
    <row r="787" spans="1:6" x14ac:dyDescent="0.25">
      <c r="A787" s="26">
        <v>26</v>
      </c>
      <c r="B787" s="17">
        <v>0.35</v>
      </c>
      <c r="C787" s="17">
        <v>0.17582900000000001</v>
      </c>
      <c r="D787" s="17">
        <v>7.3271000000000003E-2</v>
      </c>
      <c r="E787" s="17">
        <v>3.6292999999999999E-2</v>
      </c>
      <c r="F787" s="27">
        <f t="shared" si="12"/>
        <v>26</v>
      </c>
    </row>
    <row r="788" spans="1:6" x14ac:dyDescent="0.25">
      <c r="A788" s="26">
        <v>26.033300000000001</v>
      </c>
      <c r="B788" s="17">
        <v>0.35</v>
      </c>
      <c r="C788" s="17">
        <v>0.17561099999999999</v>
      </c>
      <c r="D788" s="17">
        <v>7.3127999999999999E-2</v>
      </c>
      <c r="E788" s="17">
        <v>3.6221000000000003E-2</v>
      </c>
      <c r="F788" s="27">
        <f t="shared" si="12"/>
        <v>26</v>
      </c>
    </row>
    <row r="789" spans="1:6" x14ac:dyDescent="0.25">
      <c r="A789" s="26">
        <v>26.066700000000001</v>
      </c>
      <c r="B789" s="17">
        <v>0.35</v>
      </c>
      <c r="C789" s="17">
        <v>0.175373</v>
      </c>
      <c r="D789" s="17">
        <v>7.2923000000000002E-2</v>
      </c>
      <c r="E789" s="17">
        <v>3.6143000000000002E-2</v>
      </c>
      <c r="F789" s="27">
        <f t="shared" si="12"/>
        <v>26</v>
      </c>
    </row>
    <row r="790" spans="1:6" x14ac:dyDescent="0.25">
      <c r="A790" s="26">
        <v>26.1</v>
      </c>
      <c r="B790" s="17">
        <v>0.35</v>
      </c>
      <c r="C790" s="17">
        <v>0.175098</v>
      </c>
      <c r="D790" s="17">
        <v>7.2761000000000006E-2</v>
      </c>
      <c r="E790" s="17">
        <v>3.6070999999999999E-2</v>
      </c>
      <c r="F790" s="27">
        <f t="shared" si="12"/>
        <v>26</v>
      </c>
    </row>
    <row r="791" spans="1:6" x14ac:dyDescent="0.25">
      <c r="A791" s="26">
        <v>26.133299999999998</v>
      </c>
      <c r="B791" s="17">
        <v>0.35</v>
      </c>
      <c r="C791" s="17">
        <v>0.17479900000000001</v>
      </c>
      <c r="D791" s="17">
        <v>7.2562000000000001E-2</v>
      </c>
      <c r="E791" s="17">
        <v>3.5980999999999999E-2</v>
      </c>
      <c r="F791" s="27">
        <f t="shared" si="12"/>
        <v>26</v>
      </c>
    </row>
    <row r="792" spans="1:6" x14ac:dyDescent="0.25">
      <c r="A792" s="26">
        <v>26.166699999999999</v>
      </c>
      <c r="B792" s="17">
        <v>0.35</v>
      </c>
      <c r="C792" s="17">
        <v>0.17458499999999999</v>
      </c>
      <c r="D792" s="17">
        <v>7.2443999999999995E-2</v>
      </c>
      <c r="E792" s="17">
        <v>3.5879000000000001E-2</v>
      </c>
      <c r="F792" s="27">
        <f t="shared" si="12"/>
        <v>26</v>
      </c>
    </row>
    <row r="793" spans="1:6" x14ac:dyDescent="0.25">
      <c r="A793" s="26">
        <v>26.2</v>
      </c>
      <c r="B793" s="17">
        <v>0.35</v>
      </c>
      <c r="C793" s="17">
        <v>0.17429600000000001</v>
      </c>
      <c r="D793" s="17">
        <v>7.2326000000000001E-2</v>
      </c>
      <c r="E793" s="17">
        <v>3.5777999999999997E-2</v>
      </c>
      <c r="F793" s="27">
        <f t="shared" si="12"/>
        <v>26</v>
      </c>
    </row>
    <row r="794" spans="1:6" x14ac:dyDescent="0.25">
      <c r="A794" s="26">
        <v>26.2333</v>
      </c>
      <c r="B794" s="17">
        <v>0.35</v>
      </c>
      <c r="C794" s="17">
        <v>0.17410100000000001</v>
      </c>
      <c r="D794" s="17">
        <v>7.2193999999999994E-2</v>
      </c>
      <c r="E794" s="17">
        <v>3.5658000000000002E-2</v>
      </c>
      <c r="F794" s="27">
        <f t="shared" si="12"/>
        <v>26</v>
      </c>
    </row>
    <row r="795" spans="1:6" x14ac:dyDescent="0.25">
      <c r="A795" s="26">
        <v>26.2667</v>
      </c>
      <c r="B795" s="17">
        <v>0.35</v>
      </c>
      <c r="C795" s="17">
        <v>0.17391599999999999</v>
      </c>
      <c r="D795" s="17">
        <v>7.2080000000000005E-2</v>
      </c>
      <c r="E795" s="17">
        <v>3.5574000000000001E-2</v>
      </c>
      <c r="F795" s="27">
        <f t="shared" si="12"/>
        <v>26</v>
      </c>
    </row>
    <row r="796" spans="1:6" x14ac:dyDescent="0.25">
      <c r="A796" s="26">
        <v>26.3</v>
      </c>
      <c r="B796" s="17">
        <v>0.35</v>
      </c>
      <c r="C796" s="17">
        <v>0.17361299999999999</v>
      </c>
      <c r="D796" s="17">
        <v>7.1873000000000006E-2</v>
      </c>
      <c r="E796" s="17">
        <v>3.5485000000000003E-2</v>
      </c>
      <c r="F796" s="27">
        <f t="shared" si="12"/>
        <v>26</v>
      </c>
    </row>
    <row r="797" spans="1:6" x14ac:dyDescent="0.25">
      <c r="A797" s="26">
        <v>26.333300000000001</v>
      </c>
      <c r="B797" s="17">
        <v>0.35</v>
      </c>
      <c r="C797" s="17">
        <v>0.17324800000000001</v>
      </c>
      <c r="D797" s="17">
        <v>7.1621000000000004E-2</v>
      </c>
      <c r="E797" s="17">
        <v>3.5376999999999999E-2</v>
      </c>
      <c r="F797" s="27">
        <f t="shared" si="12"/>
        <v>26</v>
      </c>
    </row>
    <row r="798" spans="1:6" x14ac:dyDescent="0.25">
      <c r="A798" s="26">
        <v>26.366700000000002</v>
      </c>
      <c r="B798" s="17">
        <v>0.35</v>
      </c>
      <c r="C798" s="17">
        <v>0.17274500000000001</v>
      </c>
      <c r="D798" s="17">
        <v>7.1263000000000007E-2</v>
      </c>
      <c r="E798" s="17">
        <v>3.5192000000000001E-2</v>
      </c>
      <c r="F798" s="27">
        <f t="shared" si="12"/>
        <v>26</v>
      </c>
    </row>
    <row r="799" spans="1:6" x14ac:dyDescent="0.25">
      <c r="A799" s="26">
        <v>26.4</v>
      </c>
      <c r="B799" s="17">
        <v>0.35</v>
      </c>
      <c r="C799" s="17">
        <v>0.17224500000000001</v>
      </c>
      <c r="D799" s="17">
        <v>7.0939000000000002E-2</v>
      </c>
      <c r="E799" s="17">
        <v>3.4916999999999997E-2</v>
      </c>
      <c r="F799" s="27">
        <f t="shared" si="12"/>
        <v>26</v>
      </c>
    </row>
    <row r="800" spans="1:6" x14ac:dyDescent="0.25">
      <c r="A800" s="26">
        <v>26.433299999999999</v>
      </c>
      <c r="B800" s="17">
        <v>0.35</v>
      </c>
      <c r="C800" s="17">
        <v>0.171959</v>
      </c>
      <c r="D800" s="17">
        <v>7.0717000000000002E-2</v>
      </c>
      <c r="E800" s="17">
        <v>3.4726E-2</v>
      </c>
      <c r="F800" s="27">
        <f t="shared" si="12"/>
        <v>26</v>
      </c>
    </row>
    <row r="801" spans="1:6" x14ac:dyDescent="0.25">
      <c r="A801" s="26">
        <v>26.466699999999999</v>
      </c>
      <c r="B801" s="17">
        <v>0.35</v>
      </c>
      <c r="C801" s="17">
        <v>0.171763</v>
      </c>
      <c r="D801" s="17">
        <v>7.0585999999999996E-2</v>
      </c>
      <c r="E801" s="17">
        <v>3.4660000000000003E-2</v>
      </c>
      <c r="F801" s="27">
        <f t="shared" si="12"/>
        <v>26</v>
      </c>
    </row>
    <row r="802" spans="1:6" x14ac:dyDescent="0.25">
      <c r="A802" s="26">
        <v>26.5</v>
      </c>
      <c r="B802" s="17">
        <v>0.35</v>
      </c>
      <c r="C802" s="17">
        <v>0.17154</v>
      </c>
      <c r="D802" s="17">
        <v>7.0453000000000002E-2</v>
      </c>
      <c r="E802" s="17">
        <v>3.4583000000000003E-2</v>
      </c>
      <c r="F802" s="27">
        <f t="shared" si="12"/>
        <v>27</v>
      </c>
    </row>
    <row r="803" spans="1:6" x14ac:dyDescent="0.25">
      <c r="A803" s="26">
        <v>26.533300000000001</v>
      </c>
      <c r="B803" s="17">
        <v>0.35</v>
      </c>
      <c r="C803" s="17">
        <v>0.17128199999999999</v>
      </c>
      <c r="D803" s="17">
        <v>7.0324999999999999E-2</v>
      </c>
      <c r="E803" s="17">
        <v>3.4535000000000003E-2</v>
      </c>
      <c r="F803" s="27">
        <f t="shared" si="12"/>
        <v>27</v>
      </c>
    </row>
    <row r="804" spans="1:6" x14ac:dyDescent="0.25">
      <c r="A804" s="26">
        <v>26.566700000000001</v>
      </c>
      <c r="B804" s="17">
        <v>0.35</v>
      </c>
      <c r="C804" s="17">
        <v>0.171039</v>
      </c>
      <c r="D804" s="17">
        <v>7.0156999999999997E-2</v>
      </c>
      <c r="E804" s="17">
        <v>3.4474999999999999E-2</v>
      </c>
      <c r="F804" s="27">
        <f t="shared" si="12"/>
        <v>27</v>
      </c>
    </row>
    <row r="805" spans="1:6" x14ac:dyDescent="0.25">
      <c r="A805" s="26">
        <v>26.6</v>
      </c>
      <c r="B805" s="17">
        <v>0.35</v>
      </c>
      <c r="C805" s="17">
        <v>0.170711</v>
      </c>
      <c r="D805" s="17">
        <v>7.0013000000000006E-2</v>
      </c>
      <c r="E805" s="17">
        <v>3.4344E-2</v>
      </c>
      <c r="F805" s="27">
        <f t="shared" si="12"/>
        <v>27</v>
      </c>
    </row>
    <row r="806" spans="1:6" x14ac:dyDescent="0.25">
      <c r="A806" s="26">
        <v>26.633299999999998</v>
      </c>
      <c r="B806" s="17">
        <v>0.35</v>
      </c>
      <c r="C806" s="17">
        <v>0.17048199999999999</v>
      </c>
      <c r="D806" s="17">
        <v>6.9864999999999997E-2</v>
      </c>
      <c r="E806" s="17">
        <v>3.4272999999999998E-2</v>
      </c>
      <c r="F806" s="27">
        <f t="shared" si="12"/>
        <v>27</v>
      </c>
    </row>
    <row r="807" spans="1:6" x14ac:dyDescent="0.25">
      <c r="A807" s="26">
        <v>26.666699999999999</v>
      </c>
      <c r="B807" s="17">
        <v>0.34</v>
      </c>
      <c r="C807" s="17">
        <v>0.17024900000000001</v>
      </c>
      <c r="D807" s="17">
        <v>6.9722999999999993E-2</v>
      </c>
      <c r="E807" s="17">
        <v>3.4213E-2</v>
      </c>
      <c r="F807" s="27">
        <f t="shared" si="12"/>
        <v>27</v>
      </c>
    </row>
    <row r="808" spans="1:6" x14ac:dyDescent="0.25">
      <c r="A808" s="26">
        <v>26.7</v>
      </c>
      <c r="B808" s="17">
        <v>0.34</v>
      </c>
      <c r="C808" s="17">
        <v>0.17000199999999999</v>
      </c>
      <c r="D808" s="17">
        <v>6.9593000000000002E-2</v>
      </c>
      <c r="E808" s="17">
        <v>3.4124000000000002E-2</v>
      </c>
      <c r="F808" s="27">
        <f t="shared" si="12"/>
        <v>27</v>
      </c>
    </row>
    <row r="809" spans="1:6" x14ac:dyDescent="0.25">
      <c r="A809" s="26">
        <v>26.7333</v>
      </c>
      <c r="B809" s="17">
        <v>0.34</v>
      </c>
      <c r="C809" s="17">
        <v>0.16978799999999999</v>
      </c>
      <c r="D809" s="17">
        <v>6.9454000000000002E-2</v>
      </c>
      <c r="E809" s="17">
        <v>3.4047000000000001E-2</v>
      </c>
      <c r="F809" s="27">
        <f t="shared" si="12"/>
        <v>27</v>
      </c>
    </row>
    <row r="810" spans="1:6" x14ac:dyDescent="0.25">
      <c r="A810" s="26">
        <v>26.7667</v>
      </c>
      <c r="B810" s="17">
        <v>0.34</v>
      </c>
      <c r="C810" s="17">
        <v>0.16965</v>
      </c>
      <c r="D810" s="17">
        <v>6.9313E-2</v>
      </c>
      <c r="E810" s="17">
        <v>3.3980999999999997E-2</v>
      </c>
      <c r="F810" s="27">
        <f t="shared" si="12"/>
        <v>27</v>
      </c>
    </row>
    <row r="811" spans="1:6" x14ac:dyDescent="0.25">
      <c r="A811" s="26">
        <v>26.8</v>
      </c>
      <c r="B811" s="17">
        <v>0.34</v>
      </c>
      <c r="C811" s="17">
        <v>0.16938400000000001</v>
      </c>
      <c r="D811" s="17">
        <v>6.9163000000000002E-2</v>
      </c>
      <c r="E811" s="17">
        <v>3.3868000000000002E-2</v>
      </c>
      <c r="F811" s="27">
        <f t="shared" si="12"/>
        <v>27</v>
      </c>
    </row>
    <row r="812" spans="1:6" x14ac:dyDescent="0.25">
      <c r="A812" s="26">
        <v>26.833300000000001</v>
      </c>
      <c r="B812" s="17">
        <v>0.34</v>
      </c>
      <c r="C812" s="17">
        <v>0.16913700000000001</v>
      </c>
      <c r="D812" s="17">
        <v>6.9041000000000005E-2</v>
      </c>
      <c r="E812" s="17">
        <v>3.3814999999999998E-2</v>
      </c>
      <c r="F812" s="27">
        <f t="shared" si="12"/>
        <v>27</v>
      </c>
    </row>
    <row r="813" spans="1:6" x14ac:dyDescent="0.25">
      <c r="A813" s="26">
        <v>26.866700000000002</v>
      </c>
      <c r="B813" s="17">
        <v>0.34</v>
      </c>
      <c r="C813" s="17">
        <v>0.16888500000000001</v>
      </c>
      <c r="D813" s="17">
        <v>6.8900000000000003E-2</v>
      </c>
      <c r="E813" s="17">
        <v>3.3750000000000002E-2</v>
      </c>
      <c r="F813" s="27">
        <f t="shared" si="12"/>
        <v>27</v>
      </c>
    </row>
    <row r="814" spans="1:6" x14ac:dyDescent="0.25">
      <c r="A814" s="26">
        <v>26.9</v>
      </c>
      <c r="B814" s="17">
        <v>0.34</v>
      </c>
      <c r="C814" s="17">
        <v>0.16866700000000001</v>
      </c>
      <c r="D814" s="17">
        <v>6.8794999999999995E-2</v>
      </c>
      <c r="E814" s="17">
        <v>3.3714000000000001E-2</v>
      </c>
      <c r="F814" s="27">
        <f t="shared" si="12"/>
        <v>27</v>
      </c>
    </row>
    <row r="815" spans="1:6" x14ac:dyDescent="0.25">
      <c r="A815" s="26">
        <v>26.933299999999999</v>
      </c>
      <c r="B815" s="17">
        <v>0.34</v>
      </c>
      <c r="C815" s="17">
        <v>0.16843900000000001</v>
      </c>
      <c r="D815" s="17">
        <v>6.8670999999999996E-2</v>
      </c>
      <c r="E815" s="17">
        <v>3.3631000000000001E-2</v>
      </c>
      <c r="F815" s="27">
        <f t="shared" si="12"/>
        <v>27</v>
      </c>
    </row>
    <row r="816" spans="1:6" x14ac:dyDescent="0.25">
      <c r="A816" s="26">
        <v>26.966699999999999</v>
      </c>
      <c r="B816" s="17">
        <v>0.34</v>
      </c>
      <c r="C816" s="17">
        <v>0.168207</v>
      </c>
      <c r="D816" s="17">
        <v>6.8546999999999997E-2</v>
      </c>
      <c r="E816" s="17">
        <v>3.3565999999999999E-2</v>
      </c>
      <c r="F816" s="27">
        <f t="shared" si="12"/>
        <v>27</v>
      </c>
    </row>
    <row r="817" spans="1:6" x14ac:dyDescent="0.25">
      <c r="A817" s="26">
        <v>27</v>
      </c>
      <c r="B817" s="17">
        <v>0.34</v>
      </c>
      <c r="C817" s="17">
        <v>0.16800300000000001</v>
      </c>
      <c r="D817" s="17">
        <v>6.8380999999999997E-2</v>
      </c>
      <c r="E817" s="17">
        <v>3.3488999999999998E-2</v>
      </c>
      <c r="F817" s="27">
        <f t="shared" si="12"/>
        <v>27</v>
      </c>
    </row>
    <row r="818" spans="1:6" x14ac:dyDescent="0.25">
      <c r="A818" s="26">
        <v>27.033300000000001</v>
      </c>
      <c r="B818" s="17">
        <v>0.34</v>
      </c>
      <c r="C818" s="17">
        <v>0.16775200000000001</v>
      </c>
      <c r="D818" s="17">
        <v>6.8209000000000006E-2</v>
      </c>
      <c r="E818" s="17">
        <v>3.3442E-2</v>
      </c>
      <c r="F818" s="27">
        <f t="shared" si="12"/>
        <v>27</v>
      </c>
    </row>
    <row r="819" spans="1:6" x14ac:dyDescent="0.25">
      <c r="A819" s="26">
        <v>27.066700000000001</v>
      </c>
      <c r="B819" s="17">
        <v>0.34</v>
      </c>
      <c r="C819" s="17">
        <v>0.167439</v>
      </c>
      <c r="D819" s="17">
        <v>6.8033999999999997E-2</v>
      </c>
      <c r="E819" s="17">
        <v>3.3359E-2</v>
      </c>
      <c r="F819" s="27">
        <f t="shared" si="12"/>
        <v>27</v>
      </c>
    </row>
    <row r="820" spans="1:6" x14ac:dyDescent="0.25">
      <c r="A820" s="26">
        <v>27.1</v>
      </c>
      <c r="B820" s="17">
        <v>0.34</v>
      </c>
      <c r="C820" s="17">
        <v>0.16723099999999999</v>
      </c>
      <c r="D820" s="17">
        <v>6.7918999999999993E-2</v>
      </c>
      <c r="E820" s="17">
        <v>3.3287999999999998E-2</v>
      </c>
      <c r="F820" s="27">
        <f t="shared" si="12"/>
        <v>27</v>
      </c>
    </row>
    <row r="821" spans="1:6" x14ac:dyDescent="0.25">
      <c r="A821" s="26">
        <v>27.133299999999998</v>
      </c>
      <c r="B821" s="17">
        <v>0.34</v>
      </c>
      <c r="C821" s="17">
        <v>0.16703699999999999</v>
      </c>
      <c r="D821" s="17">
        <v>6.7829E-2</v>
      </c>
      <c r="E821" s="17">
        <v>3.3210999999999997E-2</v>
      </c>
      <c r="F821" s="27">
        <f t="shared" si="12"/>
        <v>27</v>
      </c>
    </row>
    <row r="822" spans="1:6" x14ac:dyDescent="0.25">
      <c r="A822" s="26">
        <v>27.166699999999999</v>
      </c>
      <c r="B822" s="17">
        <v>0.34</v>
      </c>
      <c r="C822" s="17">
        <v>0.16684299999999999</v>
      </c>
      <c r="D822" s="17">
        <v>6.7710000000000006E-2</v>
      </c>
      <c r="E822" s="17">
        <v>3.3127999999999998E-2</v>
      </c>
      <c r="F822" s="27">
        <f t="shared" si="12"/>
        <v>27</v>
      </c>
    </row>
    <row r="823" spans="1:6" x14ac:dyDescent="0.25">
      <c r="A823" s="26">
        <v>27.2</v>
      </c>
      <c r="B823" s="17">
        <v>0.34</v>
      </c>
      <c r="C823" s="17">
        <v>0.16663900000000001</v>
      </c>
      <c r="D823" s="17">
        <v>6.7621000000000001E-2</v>
      </c>
      <c r="E823" s="17">
        <v>3.3050999999999997E-2</v>
      </c>
      <c r="F823" s="27">
        <f t="shared" si="12"/>
        <v>27</v>
      </c>
    </row>
    <row r="824" spans="1:6" x14ac:dyDescent="0.25">
      <c r="A824" s="26">
        <v>27.2333</v>
      </c>
      <c r="B824" s="17">
        <v>0.34</v>
      </c>
      <c r="C824" s="17">
        <v>0.16634099999999999</v>
      </c>
      <c r="D824" s="17">
        <v>6.7486000000000004E-2</v>
      </c>
      <c r="E824" s="17">
        <v>3.2986000000000001E-2</v>
      </c>
      <c r="F824" s="27">
        <f t="shared" si="12"/>
        <v>27</v>
      </c>
    </row>
    <row r="825" spans="1:6" x14ac:dyDescent="0.25">
      <c r="A825" s="26">
        <v>27.2667</v>
      </c>
      <c r="B825" s="17">
        <v>0.34</v>
      </c>
      <c r="C825" s="17">
        <v>0.16606199999999999</v>
      </c>
      <c r="D825" s="17">
        <v>6.7341999999999999E-2</v>
      </c>
      <c r="E825" s="17">
        <v>3.2922E-2</v>
      </c>
      <c r="F825" s="27">
        <f t="shared" si="12"/>
        <v>27</v>
      </c>
    </row>
    <row r="826" spans="1:6" x14ac:dyDescent="0.25">
      <c r="A826" s="26">
        <v>27.3</v>
      </c>
      <c r="B826" s="17">
        <v>0.34</v>
      </c>
      <c r="C826" s="17">
        <v>0.16567999999999999</v>
      </c>
      <c r="D826" s="17">
        <v>6.7166000000000003E-2</v>
      </c>
      <c r="E826" s="17">
        <v>3.2815999999999998E-2</v>
      </c>
      <c r="F826" s="27">
        <f t="shared" si="12"/>
        <v>27</v>
      </c>
    </row>
    <row r="827" spans="1:6" x14ac:dyDescent="0.25">
      <c r="A827" s="26">
        <v>27.333300000000001</v>
      </c>
      <c r="B827" s="17">
        <v>0.34</v>
      </c>
      <c r="C827" s="17">
        <v>0.16531599999999999</v>
      </c>
      <c r="D827" s="17">
        <v>6.7030999999999993E-2</v>
      </c>
      <c r="E827" s="17">
        <v>3.2738999999999997E-2</v>
      </c>
      <c r="F827" s="27">
        <f t="shared" si="12"/>
        <v>27</v>
      </c>
    </row>
    <row r="828" spans="1:6" x14ac:dyDescent="0.25">
      <c r="A828" s="26">
        <v>27.366700000000002</v>
      </c>
      <c r="B828" s="17">
        <v>0.34</v>
      </c>
      <c r="C828" s="17">
        <v>0.164939</v>
      </c>
      <c r="D828" s="17">
        <v>6.6798999999999997E-2</v>
      </c>
      <c r="E828" s="17">
        <v>3.2620999999999997E-2</v>
      </c>
      <c r="F828" s="27">
        <f t="shared" si="12"/>
        <v>27</v>
      </c>
    </row>
    <row r="829" spans="1:6" x14ac:dyDescent="0.25">
      <c r="A829" s="26">
        <v>27.4</v>
      </c>
      <c r="B829" s="17">
        <v>0.34</v>
      </c>
      <c r="C829" s="17">
        <v>0.16452900000000001</v>
      </c>
      <c r="D829" s="17">
        <v>6.6544000000000006E-2</v>
      </c>
      <c r="E829" s="17">
        <v>3.2439000000000003E-2</v>
      </c>
      <c r="F829" s="27">
        <f t="shared" si="12"/>
        <v>27</v>
      </c>
    </row>
    <row r="830" spans="1:6" x14ac:dyDescent="0.25">
      <c r="A830" s="26">
        <v>27.433299999999999</v>
      </c>
      <c r="B830" s="17">
        <v>0.34</v>
      </c>
      <c r="C830" s="17">
        <v>0.16423099999999999</v>
      </c>
      <c r="D830" s="17">
        <v>6.6376000000000004E-2</v>
      </c>
      <c r="E830" s="17">
        <v>3.2286000000000002E-2</v>
      </c>
      <c r="F830" s="27">
        <f t="shared" si="12"/>
        <v>27</v>
      </c>
    </row>
    <row r="831" spans="1:6" x14ac:dyDescent="0.25">
      <c r="A831" s="26">
        <v>27.466699999999999</v>
      </c>
      <c r="B831" s="17">
        <v>0.34</v>
      </c>
      <c r="C831" s="17">
        <v>0.16400899999999999</v>
      </c>
      <c r="D831" s="17">
        <v>6.6180000000000003E-2</v>
      </c>
      <c r="E831" s="17">
        <v>3.2204000000000003E-2</v>
      </c>
      <c r="F831" s="27">
        <f t="shared" si="12"/>
        <v>27</v>
      </c>
    </row>
    <row r="832" spans="1:6" x14ac:dyDescent="0.25">
      <c r="A832" s="26">
        <v>27.5</v>
      </c>
      <c r="B832" s="17">
        <v>0.34</v>
      </c>
      <c r="C832" s="17">
        <v>0.16380600000000001</v>
      </c>
      <c r="D832" s="17">
        <v>6.6020999999999996E-2</v>
      </c>
      <c r="E832" s="17">
        <v>3.2099000000000003E-2</v>
      </c>
      <c r="F832" s="27">
        <f t="shared" si="12"/>
        <v>28</v>
      </c>
    </row>
    <row r="833" spans="1:6" x14ac:dyDescent="0.25">
      <c r="A833" s="26">
        <v>27.533300000000001</v>
      </c>
      <c r="B833" s="17">
        <v>0.34</v>
      </c>
      <c r="C833" s="17">
        <v>0.16356999999999999</v>
      </c>
      <c r="D833" s="17">
        <v>6.5875000000000003E-2</v>
      </c>
      <c r="E833" s="17">
        <v>3.2028000000000001E-2</v>
      </c>
      <c r="F833" s="27">
        <f t="shared" si="12"/>
        <v>28</v>
      </c>
    </row>
    <row r="834" spans="1:6" x14ac:dyDescent="0.25">
      <c r="A834" s="26">
        <v>27.566700000000001</v>
      </c>
      <c r="B834" s="17">
        <v>0.34</v>
      </c>
      <c r="C834" s="17">
        <v>0.163353</v>
      </c>
      <c r="D834" s="17">
        <v>6.5754999999999994E-2</v>
      </c>
      <c r="E834" s="17">
        <v>3.1993000000000001E-2</v>
      </c>
      <c r="F834" s="27">
        <f t="shared" si="12"/>
        <v>28</v>
      </c>
    </row>
    <row r="835" spans="1:6" x14ac:dyDescent="0.25">
      <c r="A835" s="26">
        <v>27.6</v>
      </c>
      <c r="B835" s="17">
        <v>0.34</v>
      </c>
      <c r="C835" s="17">
        <v>0.16315099999999999</v>
      </c>
      <c r="D835" s="17">
        <v>6.5645999999999996E-2</v>
      </c>
      <c r="E835" s="17">
        <v>3.1958E-2</v>
      </c>
      <c r="F835" s="27">
        <f t="shared" si="12"/>
        <v>28</v>
      </c>
    </row>
    <row r="836" spans="1:6" x14ac:dyDescent="0.25">
      <c r="A836" s="26">
        <v>27.633299999999998</v>
      </c>
      <c r="B836" s="17">
        <v>0.34</v>
      </c>
      <c r="C836" s="17">
        <v>0.16292899999999999</v>
      </c>
      <c r="D836" s="17">
        <v>6.5490000000000007E-2</v>
      </c>
      <c r="E836" s="17">
        <v>3.1893999999999999E-2</v>
      </c>
      <c r="F836" s="27">
        <f t="shared" si="12"/>
        <v>28</v>
      </c>
    </row>
    <row r="837" spans="1:6" x14ac:dyDescent="0.25">
      <c r="A837" s="26">
        <v>27.666699999999999</v>
      </c>
      <c r="B837" s="17">
        <v>0.34</v>
      </c>
      <c r="C837" s="17">
        <v>0.16270299999999999</v>
      </c>
      <c r="D837" s="17">
        <v>6.5389000000000003E-2</v>
      </c>
      <c r="E837" s="17">
        <v>3.1782999999999999E-2</v>
      </c>
      <c r="F837" s="27">
        <f t="shared" si="12"/>
        <v>28</v>
      </c>
    </row>
    <row r="838" spans="1:6" x14ac:dyDescent="0.25">
      <c r="A838" s="26">
        <v>27.7</v>
      </c>
      <c r="B838" s="17">
        <v>0.34</v>
      </c>
      <c r="C838" s="17">
        <v>0.162491</v>
      </c>
      <c r="D838" s="17">
        <v>6.5285999999999997E-2</v>
      </c>
      <c r="E838" s="17">
        <v>3.1730000000000001E-2</v>
      </c>
      <c r="F838" s="27">
        <f t="shared" si="12"/>
        <v>28</v>
      </c>
    </row>
    <row r="839" spans="1:6" x14ac:dyDescent="0.25">
      <c r="A839" s="26">
        <v>27.7333</v>
      </c>
      <c r="B839" s="17">
        <v>0.34</v>
      </c>
      <c r="C839" s="17">
        <v>0.16227</v>
      </c>
      <c r="D839" s="17">
        <v>6.5138000000000001E-2</v>
      </c>
      <c r="E839" s="17">
        <v>3.1642000000000003E-2</v>
      </c>
      <c r="F839" s="27">
        <f t="shared" si="12"/>
        <v>28</v>
      </c>
    </row>
    <row r="840" spans="1:6" x14ac:dyDescent="0.25">
      <c r="A840" s="26">
        <v>27.7667</v>
      </c>
      <c r="B840" s="17">
        <v>0.33</v>
      </c>
      <c r="C840" s="17">
        <v>0.16198299999999999</v>
      </c>
      <c r="D840" s="17">
        <v>6.5009999999999998E-2</v>
      </c>
      <c r="E840" s="17">
        <v>3.1543000000000002E-2</v>
      </c>
      <c r="F840" s="27">
        <f t="shared" si="12"/>
        <v>28</v>
      </c>
    </row>
    <row r="841" spans="1:6" x14ac:dyDescent="0.25">
      <c r="A841" s="26">
        <v>27.8</v>
      </c>
      <c r="B841" s="17">
        <v>0.33</v>
      </c>
      <c r="C841" s="17">
        <v>0.161828</v>
      </c>
      <c r="D841" s="17">
        <v>6.4907000000000006E-2</v>
      </c>
      <c r="E841" s="17">
        <v>3.1508000000000001E-2</v>
      </c>
      <c r="F841" s="27">
        <f t="shared" ref="F841:F904" si="13">ROUND(A841,0)</f>
        <v>28</v>
      </c>
    </row>
    <row r="842" spans="1:6" x14ac:dyDescent="0.25">
      <c r="A842" s="26">
        <v>27.833300000000001</v>
      </c>
      <c r="B842" s="17">
        <v>0.33</v>
      </c>
      <c r="C842" s="17">
        <v>0.161607</v>
      </c>
      <c r="D842" s="17">
        <v>6.4763000000000001E-2</v>
      </c>
      <c r="E842" s="17">
        <v>3.1444E-2</v>
      </c>
      <c r="F842" s="27">
        <f t="shared" si="13"/>
        <v>28</v>
      </c>
    </row>
    <row r="843" spans="1:6" x14ac:dyDescent="0.25">
      <c r="A843" s="26">
        <v>27.866700000000002</v>
      </c>
      <c r="B843" s="17">
        <v>0.33</v>
      </c>
      <c r="C843" s="17">
        <v>0.16141800000000001</v>
      </c>
      <c r="D843" s="17">
        <v>6.4640000000000003E-2</v>
      </c>
      <c r="E843" s="17">
        <v>3.1362000000000001E-2</v>
      </c>
      <c r="F843" s="27">
        <f t="shared" si="13"/>
        <v>28</v>
      </c>
    </row>
    <row r="844" spans="1:6" x14ac:dyDescent="0.25">
      <c r="A844" s="26">
        <v>27.9</v>
      </c>
      <c r="B844" s="17">
        <v>0.33</v>
      </c>
      <c r="C844" s="17">
        <v>0.16120200000000001</v>
      </c>
      <c r="D844" s="17">
        <v>6.4518000000000006E-2</v>
      </c>
      <c r="E844" s="17">
        <v>3.1257E-2</v>
      </c>
      <c r="F844" s="27">
        <f t="shared" si="13"/>
        <v>28</v>
      </c>
    </row>
    <row r="845" spans="1:6" x14ac:dyDescent="0.25">
      <c r="A845" s="26">
        <v>27.933299999999999</v>
      </c>
      <c r="B845" s="17">
        <v>0.33</v>
      </c>
      <c r="C845" s="17">
        <v>0.160972</v>
      </c>
      <c r="D845" s="17">
        <v>6.4384999999999998E-2</v>
      </c>
      <c r="E845" s="17">
        <v>3.1192999999999999E-2</v>
      </c>
      <c r="F845" s="27">
        <f t="shared" si="13"/>
        <v>28</v>
      </c>
    </row>
    <row r="846" spans="1:6" x14ac:dyDescent="0.25">
      <c r="A846" s="26">
        <v>27.966699999999999</v>
      </c>
      <c r="B846" s="17">
        <v>0.33</v>
      </c>
      <c r="C846" s="17">
        <v>0.16077</v>
      </c>
      <c r="D846" s="17">
        <v>6.4242999999999995E-2</v>
      </c>
      <c r="E846" s="17">
        <v>3.1094E-2</v>
      </c>
      <c r="F846" s="27">
        <f t="shared" si="13"/>
        <v>28</v>
      </c>
    </row>
    <row r="847" spans="1:6" x14ac:dyDescent="0.25">
      <c r="A847" s="26">
        <v>28</v>
      </c>
      <c r="B847" s="17">
        <v>0.33</v>
      </c>
      <c r="C847" s="17">
        <v>0.16053899999999999</v>
      </c>
      <c r="D847" s="17">
        <v>6.4131999999999995E-2</v>
      </c>
      <c r="E847" s="17">
        <v>3.1036000000000001E-2</v>
      </c>
      <c r="F847" s="27">
        <f t="shared" si="13"/>
        <v>28</v>
      </c>
    </row>
    <row r="848" spans="1:6" x14ac:dyDescent="0.25">
      <c r="A848" s="26">
        <v>28.033300000000001</v>
      </c>
      <c r="B848" s="17">
        <v>0.33</v>
      </c>
      <c r="C848" s="17">
        <v>0.16034699999999999</v>
      </c>
      <c r="D848" s="17">
        <v>6.4044000000000004E-2</v>
      </c>
      <c r="E848" s="17">
        <v>3.0955E-2</v>
      </c>
      <c r="F848" s="27">
        <f t="shared" si="13"/>
        <v>28</v>
      </c>
    </row>
    <row r="849" spans="1:6" x14ac:dyDescent="0.25">
      <c r="A849" s="26">
        <v>28.066700000000001</v>
      </c>
      <c r="B849" s="17">
        <v>0.33</v>
      </c>
      <c r="C849" s="17">
        <v>0.16014500000000001</v>
      </c>
      <c r="D849" s="17">
        <v>6.3926999999999998E-2</v>
      </c>
      <c r="E849" s="17">
        <v>3.0884999999999999E-2</v>
      </c>
      <c r="F849" s="27">
        <f t="shared" si="13"/>
        <v>28</v>
      </c>
    </row>
    <row r="850" spans="1:6" x14ac:dyDescent="0.25">
      <c r="A850" s="26">
        <v>28.1</v>
      </c>
      <c r="B850" s="17">
        <v>0.33</v>
      </c>
      <c r="C850" s="17">
        <v>0.15987299999999999</v>
      </c>
      <c r="D850" s="17">
        <v>6.3802999999999999E-2</v>
      </c>
      <c r="E850" s="17">
        <v>3.0838999999999998E-2</v>
      </c>
      <c r="F850" s="27">
        <f t="shared" si="13"/>
        <v>28</v>
      </c>
    </row>
    <row r="851" spans="1:6" x14ac:dyDescent="0.25">
      <c r="A851" s="26">
        <v>28.133299999999998</v>
      </c>
      <c r="B851" s="17">
        <v>0.33</v>
      </c>
      <c r="C851" s="17">
        <v>0.15969900000000001</v>
      </c>
      <c r="D851" s="17">
        <v>6.3672999999999993E-2</v>
      </c>
      <c r="E851" s="17">
        <v>3.0792E-2</v>
      </c>
      <c r="F851" s="27">
        <f t="shared" si="13"/>
        <v>28</v>
      </c>
    </row>
    <row r="852" spans="1:6" x14ac:dyDescent="0.25">
      <c r="A852" s="26">
        <v>28.166699999999999</v>
      </c>
      <c r="B852" s="17">
        <v>0.33</v>
      </c>
      <c r="C852" s="17">
        <v>0.159446</v>
      </c>
      <c r="D852" s="17">
        <v>6.3556000000000001E-2</v>
      </c>
      <c r="E852" s="17">
        <v>3.0752000000000002E-2</v>
      </c>
      <c r="F852" s="27">
        <f t="shared" si="13"/>
        <v>28</v>
      </c>
    </row>
    <row r="853" spans="1:6" x14ac:dyDescent="0.25">
      <c r="A853" s="26">
        <v>28.2</v>
      </c>
      <c r="B853" s="17">
        <v>0.33</v>
      </c>
      <c r="C853" s="17">
        <v>0.15923000000000001</v>
      </c>
      <c r="D853" s="17">
        <v>6.3449000000000005E-2</v>
      </c>
      <c r="E853" s="17">
        <v>3.0688E-2</v>
      </c>
      <c r="F853" s="27">
        <f t="shared" si="13"/>
        <v>28</v>
      </c>
    </row>
    <row r="854" spans="1:6" x14ac:dyDescent="0.25">
      <c r="A854" s="26">
        <v>28.2333</v>
      </c>
      <c r="B854" s="17">
        <v>0.33</v>
      </c>
      <c r="C854" s="17">
        <v>0.15895300000000001</v>
      </c>
      <c r="D854" s="17">
        <v>6.3326999999999994E-2</v>
      </c>
      <c r="E854" s="17">
        <v>3.0577E-2</v>
      </c>
      <c r="F854" s="27">
        <f t="shared" si="13"/>
        <v>28</v>
      </c>
    </row>
    <row r="855" spans="1:6" x14ac:dyDescent="0.25">
      <c r="A855" s="26">
        <v>28.2667</v>
      </c>
      <c r="B855" s="17">
        <v>0.33</v>
      </c>
      <c r="C855" s="17">
        <v>0.15878</v>
      </c>
      <c r="D855" s="17">
        <v>6.3227000000000005E-2</v>
      </c>
      <c r="E855" s="17">
        <v>3.0495999999999999E-2</v>
      </c>
      <c r="F855" s="27">
        <f t="shared" si="13"/>
        <v>28</v>
      </c>
    </row>
    <row r="856" spans="1:6" x14ac:dyDescent="0.25">
      <c r="A856" s="26">
        <v>28.3</v>
      </c>
      <c r="B856" s="17">
        <v>0.33</v>
      </c>
      <c r="C856" s="17">
        <v>0.158583</v>
      </c>
      <c r="D856" s="17">
        <v>6.3107999999999997E-2</v>
      </c>
      <c r="E856" s="17">
        <v>3.0450000000000001E-2</v>
      </c>
      <c r="F856" s="27">
        <f t="shared" si="13"/>
        <v>28</v>
      </c>
    </row>
    <row r="857" spans="1:6" x14ac:dyDescent="0.25">
      <c r="A857" s="26">
        <v>28.333300000000001</v>
      </c>
      <c r="B857" s="17">
        <v>0.33</v>
      </c>
      <c r="C857" s="17">
        <v>0.15834899999999999</v>
      </c>
      <c r="D857" s="17">
        <v>6.2978999999999993E-2</v>
      </c>
      <c r="E857" s="17">
        <v>3.0369E-2</v>
      </c>
      <c r="F857" s="27">
        <f t="shared" si="13"/>
        <v>28</v>
      </c>
    </row>
    <row r="858" spans="1:6" x14ac:dyDescent="0.25">
      <c r="A858" s="26">
        <v>28.366700000000002</v>
      </c>
      <c r="B858" s="17">
        <v>0.33</v>
      </c>
      <c r="C858" s="17">
        <v>0.15798799999999999</v>
      </c>
      <c r="D858" s="17">
        <v>6.2808000000000003E-2</v>
      </c>
      <c r="E858" s="17">
        <v>3.0235999999999999E-2</v>
      </c>
      <c r="F858" s="27">
        <f t="shared" si="13"/>
        <v>28</v>
      </c>
    </row>
    <row r="859" spans="1:6" x14ac:dyDescent="0.25">
      <c r="A859" s="26">
        <v>28.4</v>
      </c>
      <c r="B859" s="17">
        <v>0.33</v>
      </c>
      <c r="C859" s="17">
        <v>0.157666</v>
      </c>
      <c r="D859" s="17">
        <v>6.2560000000000004E-2</v>
      </c>
      <c r="E859" s="17">
        <v>3.0103000000000001E-2</v>
      </c>
      <c r="F859" s="27">
        <f t="shared" si="13"/>
        <v>28</v>
      </c>
    </row>
    <row r="860" spans="1:6" x14ac:dyDescent="0.25">
      <c r="A860" s="26">
        <v>28.433299999999999</v>
      </c>
      <c r="B860" s="17">
        <v>0.33</v>
      </c>
      <c r="C860" s="17">
        <v>0.15734799999999999</v>
      </c>
      <c r="D860" s="17">
        <v>6.2323000000000003E-2</v>
      </c>
      <c r="E860" s="17">
        <v>2.997E-2</v>
      </c>
      <c r="F860" s="27">
        <f t="shared" si="13"/>
        <v>28</v>
      </c>
    </row>
    <row r="861" spans="1:6" x14ac:dyDescent="0.25">
      <c r="A861" s="26">
        <v>28.466699999999999</v>
      </c>
      <c r="B861" s="17">
        <v>0.33</v>
      </c>
      <c r="C861" s="17">
        <v>0.15707499999999999</v>
      </c>
      <c r="D861" s="17">
        <v>6.2137999999999999E-2</v>
      </c>
      <c r="E861" s="17">
        <v>2.9877000000000001E-2</v>
      </c>
      <c r="F861" s="27">
        <f t="shared" si="13"/>
        <v>28</v>
      </c>
    </row>
    <row r="862" spans="1:6" x14ac:dyDescent="0.25">
      <c r="A862" s="26">
        <v>28.5</v>
      </c>
      <c r="B862" s="17">
        <v>0.33</v>
      </c>
      <c r="C862" s="17">
        <v>0.15686900000000001</v>
      </c>
      <c r="D862" s="17">
        <v>6.2014E-2</v>
      </c>
      <c r="E862" s="17">
        <v>2.9807E-2</v>
      </c>
      <c r="F862" s="27">
        <f t="shared" si="13"/>
        <v>29</v>
      </c>
    </row>
    <row r="863" spans="1:6" x14ac:dyDescent="0.25">
      <c r="A863" s="26">
        <v>28.533300000000001</v>
      </c>
      <c r="B863" s="17">
        <v>0.33</v>
      </c>
      <c r="C863" s="17">
        <v>0.15671399999999999</v>
      </c>
      <c r="D863" s="17">
        <v>6.1927999999999997E-2</v>
      </c>
      <c r="E863" s="17">
        <v>2.9714999999999998E-2</v>
      </c>
      <c r="F863" s="27">
        <f t="shared" si="13"/>
        <v>29</v>
      </c>
    </row>
    <row r="864" spans="1:6" x14ac:dyDescent="0.25">
      <c r="A864" s="26">
        <v>28.566700000000001</v>
      </c>
      <c r="B864" s="17">
        <v>0.33</v>
      </c>
      <c r="C864" s="17">
        <v>0.156531</v>
      </c>
      <c r="D864" s="17">
        <v>6.1831999999999998E-2</v>
      </c>
      <c r="E864" s="17">
        <v>2.9655999999999998E-2</v>
      </c>
      <c r="F864" s="27">
        <f t="shared" si="13"/>
        <v>29</v>
      </c>
    </row>
    <row r="865" spans="1:6" x14ac:dyDescent="0.25">
      <c r="A865" s="26">
        <v>28.6</v>
      </c>
      <c r="B865" s="17">
        <v>0.33</v>
      </c>
      <c r="C865" s="17">
        <v>0.156306</v>
      </c>
      <c r="D865" s="17">
        <v>6.1719000000000003E-2</v>
      </c>
      <c r="E865" s="17">
        <v>2.9569999999999999E-2</v>
      </c>
      <c r="F865" s="27">
        <f t="shared" si="13"/>
        <v>29</v>
      </c>
    </row>
    <row r="866" spans="1:6" x14ac:dyDescent="0.25">
      <c r="A866" s="26">
        <v>28.633299999999998</v>
      </c>
      <c r="B866" s="17">
        <v>0.33</v>
      </c>
      <c r="C866" s="17">
        <v>0.15604899999999999</v>
      </c>
      <c r="D866" s="17">
        <v>6.1598E-2</v>
      </c>
      <c r="E866" s="17">
        <v>2.9517000000000002E-2</v>
      </c>
      <c r="F866" s="27">
        <f t="shared" si="13"/>
        <v>29</v>
      </c>
    </row>
    <row r="867" spans="1:6" x14ac:dyDescent="0.25">
      <c r="A867" s="26">
        <v>28.666699999999999</v>
      </c>
      <c r="B867" s="17">
        <v>0.33</v>
      </c>
      <c r="C867" s="17">
        <v>0.155749</v>
      </c>
      <c r="D867" s="17">
        <v>6.1474000000000001E-2</v>
      </c>
      <c r="E867" s="17">
        <v>2.9430000000000001E-2</v>
      </c>
      <c r="F867" s="27">
        <f t="shared" si="13"/>
        <v>29</v>
      </c>
    </row>
    <row r="868" spans="1:6" x14ac:dyDescent="0.25">
      <c r="A868" s="26">
        <v>28.7</v>
      </c>
      <c r="B868" s="17">
        <v>0.33</v>
      </c>
      <c r="C868" s="17">
        <v>0.155496</v>
      </c>
      <c r="D868" s="17">
        <v>6.1330999999999997E-2</v>
      </c>
      <c r="E868" s="17">
        <v>2.9373E-2</v>
      </c>
      <c r="F868" s="27">
        <f t="shared" si="13"/>
        <v>29</v>
      </c>
    </row>
    <row r="869" spans="1:6" x14ac:dyDescent="0.25">
      <c r="A869" s="26">
        <v>28.7333</v>
      </c>
      <c r="B869" s="17">
        <v>0.33</v>
      </c>
      <c r="C869" s="17">
        <v>0.15523400000000001</v>
      </c>
      <c r="D869" s="17">
        <v>6.1228999999999999E-2</v>
      </c>
      <c r="E869" s="17">
        <v>2.9302999999999999E-2</v>
      </c>
      <c r="F869" s="27">
        <f t="shared" si="13"/>
        <v>29</v>
      </c>
    </row>
    <row r="870" spans="1:6" x14ac:dyDescent="0.25">
      <c r="A870" s="26">
        <v>28.7667</v>
      </c>
      <c r="B870" s="17">
        <v>0.33</v>
      </c>
      <c r="C870" s="17">
        <v>0.15500900000000001</v>
      </c>
      <c r="D870" s="17">
        <v>6.1074999999999997E-2</v>
      </c>
      <c r="E870" s="17">
        <v>2.9228000000000001E-2</v>
      </c>
      <c r="F870" s="27">
        <f t="shared" si="13"/>
        <v>29</v>
      </c>
    </row>
    <row r="871" spans="1:6" x14ac:dyDescent="0.25">
      <c r="A871" s="26">
        <v>28.8</v>
      </c>
      <c r="B871" s="17">
        <v>0.33</v>
      </c>
      <c r="C871" s="17">
        <v>0.154803</v>
      </c>
      <c r="D871" s="17">
        <v>6.0964999999999998E-2</v>
      </c>
      <c r="E871" s="17">
        <v>2.9159000000000001E-2</v>
      </c>
      <c r="F871" s="27">
        <f t="shared" si="13"/>
        <v>29</v>
      </c>
    </row>
    <row r="872" spans="1:6" x14ac:dyDescent="0.25">
      <c r="A872" s="26">
        <v>28.833300000000001</v>
      </c>
      <c r="B872" s="17">
        <v>0.33</v>
      </c>
      <c r="C872" s="17">
        <v>0.154584</v>
      </c>
      <c r="D872" s="17">
        <v>6.0864000000000001E-2</v>
      </c>
      <c r="E872" s="17">
        <v>2.9107000000000001E-2</v>
      </c>
      <c r="F872" s="27">
        <f t="shared" si="13"/>
        <v>29</v>
      </c>
    </row>
    <row r="873" spans="1:6" x14ac:dyDescent="0.25">
      <c r="A873" s="26">
        <v>28.866700000000002</v>
      </c>
      <c r="B873" s="17">
        <v>0.33</v>
      </c>
      <c r="C873" s="17">
        <v>0.154415</v>
      </c>
      <c r="D873" s="17">
        <v>6.0732000000000001E-2</v>
      </c>
      <c r="E873" s="17">
        <v>2.9037E-2</v>
      </c>
      <c r="F873" s="27">
        <f t="shared" si="13"/>
        <v>29</v>
      </c>
    </row>
    <row r="874" spans="1:6" x14ac:dyDescent="0.25">
      <c r="A874" s="26">
        <v>28.9</v>
      </c>
      <c r="B874" s="17">
        <v>0.32</v>
      </c>
      <c r="C874" s="17">
        <v>0.1542</v>
      </c>
      <c r="D874" s="17">
        <v>6.0616999999999997E-2</v>
      </c>
      <c r="E874" s="17">
        <v>2.8974E-2</v>
      </c>
      <c r="F874" s="27">
        <f t="shared" si="13"/>
        <v>29</v>
      </c>
    </row>
    <row r="875" spans="1:6" x14ac:dyDescent="0.25">
      <c r="A875" s="26">
        <v>28.933299999999999</v>
      </c>
      <c r="B875" s="17">
        <v>0.32</v>
      </c>
      <c r="C875" s="17">
        <v>0.15390100000000001</v>
      </c>
      <c r="D875" s="17">
        <v>6.0484999999999997E-2</v>
      </c>
      <c r="E875" s="17">
        <v>2.8927999999999999E-2</v>
      </c>
      <c r="F875" s="27">
        <f t="shared" si="13"/>
        <v>29</v>
      </c>
    </row>
    <row r="876" spans="1:6" x14ac:dyDescent="0.25">
      <c r="A876" s="26">
        <v>28.966699999999999</v>
      </c>
      <c r="B876" s="17">
        <v>0.32</v>
      </c>
      <c r="C876" s="17">
        <v>0.15378900000000001</v>
      </c>
      <c r="D876" s="17">
        <v>6.0356E-2</v>
      </c>
      <c r="E876" s="17">
        <v>2.8818E-2</v>
      </c>
      <c r="F876" s="27">
        <f t="shared" si="13"/>
        <v>29</v>
      </c>
    </row>
    <row r="877" spans="1:6" x14ac:dyDescent="0.25">
      <c r="A877" s="26">
        <v>29</v>
      </c>
      <c r="B877" s="17">
        <v>0.32</v>
      </c>
      <c r="C877" s="17">
        <v>0.15357899999999999</v>
      </c>
      <c r="D877" s="17">
        <v>6.0248999999999997E-2</v>
      </c>
      <c r="E877" s="17">
        <v>2.8754999999999999E-2</v>
      </c>
      <c r="F877" s="27">
        <f t="shared" si="13"/>
        <v>29</v>
      </c>
    </row>
    <row r="878" spans="1:6" x14ac:dyDescent="0.25">
      <c r="A878" s="26">
        <v>29.033300000000001</v>
      </c>
      <c r="B878" s="17">
        <v>0.32</v>
      </c>
      <c r="C878" s="17">
        <v>0.153392</v>
      </c>
      <c r="D878" s="17">
        <v>6.0166999999999998E-2</v>
      </c>
      <c r="E878" s="17">
        <v>2.8732000000000001E-2</v>
      </c>
      <c r="F878" s="27">
        <f t="shared" si="13"/>
        <v>29</v>
      </c>
    </row>
    <row r="879" spans="1:6" x14ac:dyDescent="0.25">
      <c r="A879" s="26">
        <v>29.066700000000001</v>
      </c>
      <c r="B879" s="17">
        <v>0.32</v>
      </c>
      <c r="C879" s="17">
        <v>0.153248</v>
      </c>
      <c r="D879" s="17">
        <v>6.0066000000000001E-2</v>
      </c>
      <c r="E879" s="17">
        <v>2.8674000000000002E-2</v>
      </c>
      <c r="F879" s="27">
        <f t="shared" si="13"/>
        <v>29</v>
      </c>
    </row>
    <row r="880" spans="1:6" x14ac:dyDescent="0.25">
      <c r="A880" s="26">
        <v>29.1</v>
      </c>
      <c r="B880" s="17">
        <v>0.32</v>
      </c>
      <c r="C880" s="17">
        <v>0.15304200000000001</v>
      </c>
      <c r="D880" s="17">
        <v>5.9931999999999999E-2</v>
      </c>
      <c r="E880" s="17">
        <v>2.8628000000000001E-2</v>
      </c>
      <c r="F880" s="27">
        <f t="shared" si="13"/>
        <v>29</v>
      </c>
    </row>
    <row r="881" spans="1:6" x14ac:dyDescent="0.25">
      <c r="A881" s="26">
        <v>29.133299999999998</v>
      </c>
      <c r="B881" s="17">
        <v>0.32</v>
      </c>
      <c r="C881" s="17">
        <v>0.152809</v>
      </c>
      <c r="D881" s="17">
        <v>5.9805999999999998E-2</v>
      </c>
      <c r="E881" s="17">
        <v>2.8552999999999999E-2</v>
      </c>
      <c r="F881" s="27">
        <f t="shared" si="13"/>
        <v>29</v>
      </c>
    </row>
    <row r="882" spans="1:6" x14ac:dyDescent="0.25">
      <c r="A882" s="26">
        <v>29.166699999999999</v>
      </c>
      <c r="B882" s="17">
        <v>0.32</v>
      </c>
      <c r="C882" s="17">
        <v>0.152557</v>
      </c>
      <c r="D882" s="17">
        <v>5.9680999999999998E-2</v>
      </c>
      <c r="E882" s="17">
        <v>2.8489E-2</v>
      </c>
      <c r="F882" s="27">
        <f t="shared" si="13"/>
        <v>29</v>
      </c>
    </row>
    <row r="883" spans="1:6" x14ac:dyDescent="0.25">
      <c r="A883" s="26">
        <v>29.2</v>
      </c>
      <c r="B883" s="17">
        <v>0.32</v>
      </c>
      <c r="C883" s="17">
        <v>0.152394</v>
      </c>
      <c r="D883" s="17">
        <v>5.9562999999999998E-2</v>
      </c>
      <c r="E883" s="17">
        <v>2.8420000000000001E-2</v>
      </c>
      <c r="F883" s="27">
        <f t="shared" si="13"/>
        <v>29</v>
      </c>
    </row>
    <row r="884" spans="1:6" x14ac:dyDescent="0.25">
      <c r="A884" s="26">
        <v>29.2333</v>
      </c>
      <c r="B884" s="17">
        <v>0.32</v>
      </c>
      <c r="C884" s="17">
        <v>0.15221599999999999</v>
      </c>
      <c r="D884" s="17">
        <v>5.9492000000000003E-2</v>
      </c>
      <c r="E884" s="17">
        <v>2.8396999999999999E-2</v>
      </c>
      <c r="F884" s="27">
        <f t="shared" si="13"/>
        <v>29</v>
      </c>
    </row>
    <row r="885" spans="1:6" x14ac:dyDescent="0.25">
      <c r="A885" s="26">
        <v>29.2667</v>
      </c>
      <c r="B885" s="17">
        <v>0.32</v>
      </c>
      <c r="C885" s="17">
        <v>0.15205299999999999</v>
      </c>
      <c r="D885" s="17">
        <v>5.9410999999999999E-2</v>
      </c>
      <c r="E885" s="17">
        <v>2.8339E-2</v>
      </c>
      <c r="F885" s="27">
        <f t="shared" si="13"/>
        <v>29</v>
      </c>
    </row>
    <row r="886" spans="1:6" x14ac:dyDescent="0.25">
      <c r="A886" s="26">
        <v>29.3</v>
      </c>
      <c r="B886" s="17">
        <v>0.32</v>
      </c>
      <c r="C886" s="17">
        <v>0.15193200000000001</v>
      </c>
      <c r="D886" s="17">
        <v>5.9333999999999998E-2</v>
      </c>
      <c r="E886" s="17">
        <v>2.8303999999999999E-2</v>
      </c>
      <c r="F886" s="27">
        <f t="shared" si="13"/>
        <v>29</v>
      </c>
    </row>
    <row r="887" spans="1:6" x14ac:dyDescent="0.25">
      <c r="A887" s="26">
        <v>29.333300000000001</v>
      </c>
      <c r="B887" s="17">
        <v>0.32</v>
      </c>
      <c r="C887" s="17">
        <v>0.15178800000000001</v>
      </c>
      <c r="D887" s="17">
        <v>5.9261000000000001E-2</v>
      </c>
      <c r="E887" s="17">
        <v>2.8275000000000002E-2</v>
      </c>
      <c r="F887" s="27">
        <f t="shared" si="13"/>
        <v>29</v>
      </c>
    </row>
    <row r="888" spans="1:6" x14ac:dyDescent="0.25">
      <c r="A888" s="26">
        <v>29.366700000000002</v>
      </c>
      <c r="B888" s="17">
        <v>0.32</v>
      </c>
      <c r="C888" s="17">
        <v>0.151252</v>
      </c>
      <c r="D888" s="17">
        <v>5.9028999999999998E-2</v>
      </c>
      <c r="E888" s="17">
        <v>2.8181999999999999E-2</v>
      </c>
      <c r="F888" s="27">
        <f t="shared" si="13"/>
        <v>29</v>
      </c>
    </row>
    <row r="889" spans="1:6" x14ac:dyDescent="0.25">
      <c r="A889" s="26">
        <v>29.4</v>
      </c>
      <c r="B889" s="17">
        <v>0.32</v>
      </c>
      <c r="C889" s="17">
        <v>0.150838</v>
      </c>
      <c r="D889" s="17">
        <v>5.8813999999999998E-2</v>
      </c>
      <c r="E889" s="17">
        <v>2.8084000000000001E-2</v>
      </c>
      <c r="F889" s="27">
        <f t="shared" si="13"/>
        <v>29</v>
      </c>
    </row>
    <row r="890" spans="1:6" x14ac:dyDescent="0.25">
      <c r="A890" s="26">
        <v>29.433299999999999</v>
      </c>
      <c r="B890" s="17">
        <v>0.32</v>
      </c>
      <c r="C890" s="17">
        <v>0.15048900000000001</v>
      </c>
      <c r="D890" s="17">
        <v>5.8612999999999998E-2</v>
      </c>
      <c r="E890" s="17">
        <v>2.7956000000000002E-2</v>
      </c>
      <c r="F890" s="27">
        <f t="shared" si="13"/>
        <v>29</v>
      </c>
    </row>
    <row r="891" spans="1:6" x14ac:dyDescent="0.25">
      <c r="A891" s="26">
        <v>29.466699999999999</v>
      </c>
      <c r="B891" s="17">
        <v>0.32</v>
      </c>
      <c r="C891" s="17">
        <v>0.15015400000000001</v>
      </c>
      <c r="D891" s="17">
        <v>5.8397999999999999E-2</v>
      </c>
      <c r="E891" s="17">
        <v>2.7875E-2</v>
      </c>
      <c r="F891" s="27">
        <f t="shared" si="13"/>
        <v>29</v>
      </c>
    </row>
    <row r="892" spans="1:6" x14ac:dyDescent="0.25">
      <c r="A892" s="26">
        <v>29.5</v>
      </c>
      <c r="B892" s="17">
        <v>0.32</v>
      </c>
      <c r="C892" s="17">
        <v>0.149982</v>
      </c>
      <c r="D892" s="17">
        <v>5.8286999999999999E-2</v>
      </c>
      <c r="E892" s="17">
        <v>2.7775999999999999E-2</v>
      </c>
      <c r="F892" s="27">
        <f t="shared" si="13"/>
        <v>30</v>
      </c>
    </row>
    <row r="893" spans="1:6" x14ac:dyDescent="0.25">
      <c r="A893" s="26">
        <v>29.533300000000001</v>
      </c>
      <c r="B893" s="17">
        <v>0.32</v>
      </c>
      <c r="C893" s="17">
        <v>0.149837</v>
      </c>
      <c r="D893" s="17">
        <v>5.8192000000000001E-2</v>
      </c>
      <c r="E893" s="17">
        <v>2.7751999999999999E-2</v>
      </c>
      <c r="F893" s="27">
        <f t="shared" si="13"/>
        <v>30</v>
      </c>
    </row>
    <row r="894" spans="1:6" x14ac:dyDescent="0.25">
      <c r="A894" s="26">
        <v>29.566700000000001</v>
      </c>
      <c r="B894" s="17">
        <v>0.32</v>
      </c>
      <c r="C894" s="17">
        <v>0.14960499999999999</v>
      </c>
      <c r="D894" s="17">
        <v>5.8063999999999998E-2</v>
      </c>
      <c r="E894" s="17">
        <v>2.7671000000000001E-2</v>
      </c>
      <c r="F894" s="27">
        <f t="shared" si="13"/>
        <v>30</v>
      </c>
    </row>
    <row r="895" spans="1:6" x14ac:dyDescent="0.25">
      <c r="A895" s="26">
        <v>29.6</v>
      </c>
      <c r="B895" s="17">
        <v>0.32</v>
      </c>
      <c r="C895" s="17">
        <v>0.14938599999999999</v>
      </c>
      <c r="D895" s="17">
        <v>5.7925999999999998E-2</v>
      </c>
      <c r="E895" s="17">
        <v>2.7629999999999998E-2</v>
      </c>
      <c r="F895" s="27">
        <f t="shared" si="13"/>
        <v>30</v>
      </c>
    </row>
    <row r="896" spans="1:6" x14ac:dyDescent="0.25">
      <c r="A896" s="26">
        <v>29.633299999999998</v>
      </c>
      <c r="B896" s="17">
        <v>0.32</v>
      </c>
      <c r="C896" s="17">
        <v>0.149149</v>
      </c>
      <c r="D896" s="17">
        <v>5.7817E-2</v>
      </c>
      <c r="E896" s="17">
        <v>2.7542000000000001E-2</v>
      </c>
      <c r="F896" s="27">
        <f t="shared" si="13"/>
        <v>30</v>
      </c>
    </row>
    <row r="897" spans="1:6" x14ac:dyDescent="0.25">
      <c r="A897" s="26">
        <v>29.666699999999999</v>
      </c>
      <c r="B897" s="17">
        <v>0.32</v>
      </c>
      <c r="C897" s="17">
        <v>0.14891699999999999</v>
      </c>
      <c r="D897" s="17">
        <v>5.7718999999999999E-2</v>
      </c>
      <c r="E897" s="17">
        <v>2.7483E-2</v>
      </c>
      <c r="F897" s="27">
        <f t="shared" si="13"/>
        <v>30</v>
      </c>
    </row>
    <row r="898" spans="1:6" x14ac:dyDescent="0.25">
      <c r="A898" s="26">
        <v>29.7</v>
      </c>
      <c r="B898" s="17">
        <v>0.32</v>
      </c>
      <c r="C898" s="17">
        <v>0.14868500000000001</v>
      </c>
      <c r="D898" s="17">
        <v>5.7611000000000002E-2</v>
      </c>
      <c r="E898" s="17">
        <v>2.7442000000000001E-2</v>
      </c>
      <c r="F898" s="27">
        <f t="shared" si="13"/>
        <v>30</v>
      </c>
    </row>
    <row r="899" spans="1:6" x14ac:dyDescent="0.25">
      <c r="A899" s="26">
        <v>29.7333</v>
      </c>
      <c r="B899" s="17">
        <v>0.32</v>
      </c>
      <c r="C899" s="17">
        <v>0.148508</v>
      </c>
      <c r="D899" s="17">
        <v>5.7533000000000001E-2</v>
      </c>
      <c r="E899" s="17">
        <v>2.7366000000000001E-2</v>
      </c>
      <c r="F899" s="27">
        <f t="shared" si="13"/>
        <v>30</v>
      </c>
    </row>
    <row r="900" spans="1:6" x14ac:dyDescent="0.25">
      <c r="A900" s="26">
        <v>29.7667</v>
      </c>
      <c r="B900" s="17">
        <v>0.32</v>
      </c>
      <c r="C900" s="17">
        <v>0.14835999999999999</v>
      </c>
      <c r="D900" s="17">
        <v>5.7453999999999998E-2</v>
      </c>
      <c r="E900" s="17">
        <v>2.7278E-2</v>
      </c>
      <c r="F900" s="27">
        <f t="shared" si="13"/>
        <v>30</v>
      </c>
    </row>
    <row r="901" spans="1:6" x14ac:dyDescent="0.25">
      <c r="A901" s="26">
        <v>29.8</v>
      </c>
      <c r="B901" s="17">
        <v>0.32</v>
      </c>
      <c r="C901" s="17">
        <v>0.148174</v>
      </c>
      <c r="D901" s="17">
        <v>5.7328999999999998E-2</v>
      </c>
      <c r="E901" s="17">
        <v>2.7254E-2</v>
      </c>
      <c r="F901" s="27">
        <f t="shared" si="13"/>
        <v>30</v>
      </c>
    </row>
    <row r="902" spans="1:6" x14ac:dyDescent="0.25">
      <c r="A902" s="26">
        <v>29.833300000000001</v>
      </c>
      <c r="B902" s="17">
        <v>0.32</v>
      </c>
      <c r="C902" s="17">
        <v>0.14799300000000001</v>
      </c>
      <c r="D902" s="17">
        <v>5.7213E-2</v>
      </c>
      <c r="E902" s="17">
        <v>2.716E-2</v>
      </c>
      <c r="F902" s="27">
        <f t="shared" si="13"/>
        <v>30</v>
      </c>
    </row>
    <row r="903" spans="1:6" x14ac:dyDescent="0.25">
      <c r="A903" s="26">
        <v>29.866700000000002</v>
      </c>
      <c r="B903" s="17">
        <v>0.32</v>
      </c>
      <c r="C903" s="17">
        <v>0.14782200000000001</v>
      </c>
      <c r="D903" s="17">
        <v>5.7077999999999997E-2</v>
      </c>
      <c r="E903" s="17">
        <v>2.7060000000000001E-2</v>
      </c>
      <c r="F903" s="27">
        <f t="shared" si="13"/>
        <v>30</v>
      </c>
    </row>
    <row r="904" spans="1:6" x14ac:dyDescent="0.25">
      <c r="A904" s="26">
        <v>29.9</v>
      </c>
      <c r="B904" s="17">
        <v>0.32</v>
      </c>
      <c r="C904" s="17">
        <v>0.14764099999999999</v>
      </c>
      <c r="D904" s="17">
        <v>5.6986000000000002E-2</v>
      </c>
      <c r="E904" s="17">
        <v>2.7019000000000001E-2</v>
      </c>
      <c r="F904" s="27">
        <f t="shared" si="13"/>
        <v>30</v>
      </c>
    </row>
    <row r="905" spans="1:6" x14ac:dyDescent="0.25">
      <c r="A905" s="26">
        <v>29.933299999999999</v>
      </c>
      <c r="B905" s="17">
        <v>0.32</v>
      </c>
      <c r="C905" s="17">
        <v>0.14746000000000001</v>
      </c>
      <c r="D905" s="17">
        <v>5.6854000000000002E-2</v>
      </c>
      <c r="E905" s="17">
        <v>2.6949000000000001E-2</v>
      </c>
      <c r="F905" s="27">
        <f t="shared" ref="F905:F968" si="14">ROUND(A905,0)</f>
        <v>30</v>
      </c>
    </row>
    <row r="906" spans="1:6" x14ac:dyDescent="0.25">
      <c r="A906" s="26">
        <v>29.966699999999999</v>
      </c>
      <c r="B906" s="17">
        <v>0.32</v>
      </c>
      <c r="C906" s="17">
        <v>0.14730299999999999</v>
      </c>
      <c r="D906" s="17">
        <v>5.6772999999999997E-2</v>
      </c>
      <c r="E906" s="17">
        <v>2.6873000000000001E-2</v>
      </c>
      <c r="F906" s="27">
        <f t="shared" si="14"/>
        <v>30</v>
      </c>
    </row>
    <row r="907" spans="1:6" x14ac:dyDescent="0.25">
      <c r="A907" s="26">
        <v>30</v>
      </c>
      <c r="B907" s="17">
        <v>0.32</v>
      </c>
      <c r="C907" s="17">
        <v>0.14710799999999999</v>
      </c>
      <c r="D907" s="17">
        <v>5.6634999999999998E-2</v>
      </c>
      <c r="E907" s="17">
        <v>2.6814000000000001E-2</v>
      </c>
      <c r="F907" s="27">
        <f t="shared" si="14"/>
        <v>30</v>
      </c>
    </row>
    <row r="908" spans="1:6" x14ac:dyDescent="0.25">
      <c r="A908" s="26">
        <v>30.033300000000001</v>
      </c>
      <c r="B908" s="17">
        <v>0.32</v>
      </c>
      <c r="C908" s="17">
        <v>0.146895</v>
      </c>
      <c r="D908" s="17">
        <v>5.6500000000000002E-2</v>
      </c>
      <c r="E908" s="17">
        <v>2.6749999999999999E-2</v>
      </c>
      <c r="F908" s="27">
        <f t="shared" si="14"/>
        <v>30</v>
      </c>
    </row>
    <row r="909" spans="1:6" x14ac:dyDescent="0.25">
      <c r="A909" s="26">
        <v>30.066700000000001</v>
      </c>
      <c r="B909" s="17">
        <v>0.31</v>
      </c>
      <c r="C909" s="17">
        <v>0.14671000000000001</v>
      </c>
      <c r="D909" s="17">
        <v>5.6419999999999998E-2</v>
      </c>
      <c r="E909" s="17">
        <v>2.6709E-2</v>
      </c>
      <c r="F909" s="27">
        <f t="shared" si="14"/>
        <v>30</v>
      </c>
    </row>
    <row r="910" spans="1:6" x14ac:dyDescent="0.25">
      <c r="A910" s="26">
        <v>30.1</v>
      </c>
      <c r="B910" s="17">
        <v>0.31</v>
      </c>
      <c r="C910" s="17">
        <v>0.14646400000000001</v>
      </c>
      <c r="D910" s="17">
        <v>5.6295999999999999E-2</v>
      </c>
      <c r="E910" s="17">
        <v>2.6620999999999999E-2</v>
      </c>
      <c r="F910" s="27">
        <f t="shared" si="14"/>
        <v>30</v>
      </c>
    </row>
    <row r="911" spans="1:6" x14ac:dyDescent="0.25">
      <c r="A911" s="26">
        <v>30.133299999999998</v>
      </c>
      <c r="B911" s="17">
        <v>0.31</v>
      </c>
      <c r="C911" s="17">
        <v>0.14629300000000001</v>
      </c>
      <c r="D911" s="17">
        <v>5.6182999999999997E-2</v>
      </c>
      <c r="E911" s="17">
        <v>2.6568000000000001E-2</v>
      </c>
      <c r="F911" s="27">
        <f t="shared" si="14"/>
        <v>30</v>
      </c>
    </row>
    <row r="912" spans="1:6" x14ac:dyDescent="0.25">
      <c r="A912" s="26">
        <v>30.166699999999999</v>
      </c>
      <c r="B912" s="17">
        <v>0.31</v>
      </c>
      <c r="C912" s="17">
        <v>0.14610400000000001</v>
      </c>
      <c r="D912" s="17">
        <v>5.6080999999999999E-2</v>
      </c>
      <c r="E912" s="17">
        <v>2.6457000000000001E-2</v>
      </c>
      <c r="F912" s="27">
        <f t="shared" si="14"/>
        <v>30</v>
      </c>
    </row>
    <row r="913" spans="1:6" x14ac:dyDescent="0.25">
      <c r="A913" s="26">
        <v>30.2</v>
      </c>
      <c r="B913" s="17">
        <v>0.31</v>
      </c>
      <c r="C913" s="17">
        <v>0.145928</v>
      </c>
      <c r="D913" s="17">
        <v>5.5983999999999999E-2</v>
      </c>
      <c r="E913" s="17">
        <v>2.6374999999999999E-2</v>
      </c>
      <c r="F913" s="27">
        <f t="shared" si="14"/>
        <v>30</v>
      </c>
    </row>
    <row r="914" spans="1:6" x14ac:dyDescent="0.25">
      <c r="A914" s="26">
        <v>30.2333</v>
      </c>
      <c r="B914" s="17">
        <v>0.31</v>
      </c>
      <c r="C914" s="17">
        <v>0.14574699999999999</v>
      </c>
      <c r="D914" s="17">
        <v>5.5891999999999997E-2</v>
      </c>
      <c r="E914" s="17">
        <v>2.6329000000000002E-2</v>
      </c>
      <c r="F914" s="27">
        <f t="shared" si="14"/>
        <v>30</v>
      </c>
    </row>
    <row r="915" spans="1:6" x14ac:dyDescent="0.25">
      <c r="A915" s="26">
        <v>30.2667</v>
      </c>
      <c r="B915" s="17">
        <v>0.31</v>
      </c>
      <c r="C915" s="17">
        <v>0.145563</v>
      </c>
      <c r="D915" s="17">
        <v>5.5793000000000002E-2</v>
      </c>
      <c r="E915" s="17">
        <v>2.6287999999999999E-2</v>
      </c>
      <c r="F915" s="27">
        <f t="shared" si="14"/>
        <v>30</v>
      </c>
    </row>
    <row r="916" spans="1:6" x14ac:dyDescent="0.25">
      <c r="A916" s="26">
        <v>30.3</v>
      </c>
      <c r="B916" s="17">
        <v>0.31</v>
      </c>
      <c r="C916" s="17">
        <v>0.14529</v>
      </c>
      <c r="D916" s="17">
        <v>5.5688000000000001E-2</v>
      </c>
      <c r="E916" s="17">
        <v>2.6224000000000001E-2</v>
      </c>
      <c r="F916" s="27">
        <f t="shared" si="14"/>
        <v>30</v>
      </c>
    </row>
    <row r="917" spans="1:6" x14ac:dyDescent="0.25">
      <c r="A917" s="26">
        <v>30.333300000000001</v>
      </c>
      <c r="B917" s="17">
        <v>0.31</v>
      </c>
      <c r="C917" s="17">
        <v>0.14502200000000001</v>
      </c>
      <c r="D917" s="17">
        <v>5.5589E-2</v>
      </c>
      <c r="E917" s="17">
        <v>2.6171E-2</v>
      </c>
      <c r="F917" s="27">
        <f t="shared" si="14"/>
        <v>30</v>
      </c>
    </row>
    <row r="918" spans="1:6" x14ac:dyDescent="0.25">
      <c r="A918" s="26">
        <v>30.366700000000002</v>
      </c>
      <c r="B918" s="17">
        <v>0.31</v>
      </c>
      <c r="C918" s="17">
        <v>0.14477300000000001</v>
      </c>
      <c r="D918" s="17">
        <v>5.5374E-2</v>
      </c>
      <c r="E918" s="17">
        <v>2.6136E-2</v>
      </c>
      <c r="F918" s="27">
        <f t="shared" si="14"/>
        <v>30</v>
      </c>
    </row>
    <row r="919" spans="1:6" x14ac:dyDescent="0.25">
      <c r="A919" s="26">
        <v>30.4</v>
      </c>
      <c r="B919" s="17">
        <v>0.31</v>
      </c>
      <c r="C919" s="17">
        <v>0.14421</v>
      </c>
      <c r="D919" s="17">
        <v>5.5095999999999999E-2</v>
      </c>
      <c r="E919" s="17">
        <v>2.5996999999999999E-2</v>
      </c>
      <c r="F919" s="27">
        <f t="shared" si="14"/>
        <v>30</v>
      </c>
    </row>
    <row r="920" spans="1:6" x14ac:dyDescent="0.25">
      <c r="A920" s="26">
        <v>30.433299999999999</v>
      </c>
      <c r="B920" s="17">
        <v>0.31</v>
      </c>
      <c r="C920" s="17">
        <v>0.14394799999999999</v>
      </c>
      <c r="D920" s="17">
        <v>5.4948999999999998E-2</v>
      </c>
      <c r="E920" s="17">
        <v>2.5904E-2</v>
      </c>
      <c r="F920" s="27">
        <f t="shared" si="14"/>
        <v>30</v>
      </c>
    </row>
    <row r="921" spans="1:6" x14ac:dyDescent="0.25">
      <c r="A921" s="26">
        <v>30.466699999999999</v>
      </c>
      <c r="B921" s="17">
        <v>0.31</v>
      </c>
      <c r="C921" s="17">
        <v>0.14372699999999999</v>
      </c>
      <c r="D921" s="17">
        <v>5.4778E-2</v>
      </c>
      <c r="E921" s="17">
        <v>2.5817E-2</v>
      </c>
      <c r="F921" s="27">
        <f t="shared" si="14"/>
        <v>30</v>
      </c>
    </row>
    <row r="922" spans="1:6" x14ac:dyDescent="0.25">
      <c r="A922" s="26">
        <v>30.5</v>
      </c>
      <c r="B922" s="17">
        <v>0.31</v>
      </c>
      <c r="C922" s="17">
        <v>0.14341300000000001</v>
      </c>
      <c r="D922" s="17">
        <v>5.4618E-2</v>
      </c>
      <c r="E922" s="17">
        <v>2.5776E-2</v>
      </c>
      <c r="F922" s="27">
        <f t="shared" si="14"/>
        <v>31</v>
      </c>
    </row>
    <row r="923" spans="1:6" x14ac:dyDescent="0.25">
      <c r="A923" s="26">
        <v>30.533300000000001</v>
      </c>
      <c r="B923" s="17">
        <v>0.31</v>
      </c>
      <c r="C923" s="17">
        <v>0.143178</v>
      </c>
      <c r="D923" s="17">
        <v>5.4495000000000002E-2</v>
      </c>
      <c r="E923" s="17">
        <v>2.5694999999999999E-2</v>
      </c>
      <c r="F923" s="27">
        <f t="shared" si="14"/>
        <v>31</v>
      </c>
    </row>
    <row r="924" spans="1:6" x14ac:dyDescent="0.25">
      <c r="A924" s="26">
        <v>30.566700000000001</v>
      </c>
      <c r="B924" s="17">
        <v>0.31</v>
      </c>
      <c r="C924" s="17">
        <v>0.14291100000000001</v>
      </c>
      <c r="D924" s="17">
        <v>5.4331999999999998E-2</v>
      </c>
      <c r="E924" s="17">
        <v>2.5648000000000001E-2</v>
      </c>
      <c r="F924" s="27">
        <f t="shared" si="14"/>
        <v>31</v>
      </c>
    </row>
    <row r="925" spans="1:6" x14ac:dyDescent="0.25">
      <c r="A925" s="26">
        <v>30.6</v>
      </c>
      <c r="B925" s="17">
        <v>0.31</v>
      </c>
      <c r="C925" s="17">
        <v>0.14268900000000001</v>
      </c>
      <c r="D925" s="17">
        <v>5.4252000000000002E-2</v>
      </c>
      <c r="E925" s="17">
        <v>2.5631000000000001E-2</v>
      </c>
      <c r="F925" s="27">
        <f t="shared" si="14"/>
        <v>31</v>
      </c>
    </row>
    <row r="926" spans="1:6" x14ac:dyDescent="0.25">
      <c r="A926" s="26">
        <v>30.633299999999998</v>
      </c>
      <c r="B926" s="17">
        <v>0.31</v>
      </c>
      <c r="C926" s="17">
        <v>0.14249200000000001</v>
      </c>
      <c r="D926" s="17">
        <v>5.4128999999999997E-2</v>
      </c>
      <c r="E926" s="17">
        <v>2.5596000000000001E-2</v>
      </c>
      <c r="F926" s="27">
        <f t="shared" si="14"/>
        <v>31</v>
      </c>
    </row>
    <row r="927" spans="1:6" x14ac:dyDescent="0.25">
      <c r="A927" s="26">
        <v>30.666699999999999</v>
      </c>
      <c r="B927" s="17">
        <v>0.31</v>
      </c>
      <c r="C927" s="17">
        <v>0.142321</v>
      </c>
      <c r="D927" s="17">
        <v>5.4050000000000001E-2</v>
      </c>
      <c r="E927" s="17">
        <v>2.5531999999999999E-2</v>
      </c>
      <c r="F927" s="27">
        <f t="shared" si="14"/>
        <v>31</v>
      </c>
    </row>
    <row r="928" spans="1:6" x14ac:dyDescent="0.25">
      <c r="A928" s="26">
        <v>30.7</v>
      </c>
      <c r="B928" s="17">
        <v>0.31</v>
      </c>
      <c r="C928" s="17">
        <v>0.14213700000000001</v>
      </c>
      <c r="D928" s="17">
        <v>5.3955999999999997E-2</v>
      </c>
      <c r="E928" s="17">
        <v>2.5463E-2</v>
      </c>
      <c r="F928" s="27">
        <f t="shared" si="14"/>
        <v>31</v>
      </c>
    </row>
    <row r="929" spans="1:6" x14ac:dyDescent="0.25">
      <c r="A929" s="26">
        <v>30.7333</v>
      </c>
      <c r="B929" s="17">
        <v>0.31</v>
      </c>
      <c r="C929" s="17">
        <v>0.14196700000000001</v>
      </c>
      <c r="D929" s="17">
        <v>5.3815000000000002E-2</v>
      </c>
      <c r="E929" s="17">
        <v>2.5387E-2</v>
      </c>
      <c r="F929" s="27">
        <f t="shared" si="14"/>
        <v>31</v>
      </c>
    </row>
    <row r="930" spans="1:6" x14ac:dyDescent="0.25">
      <c r="A930" s="26">
        <v>30.7667</v>
      </c>
      <c r="B930" s="17">
        <v>0.31</v>
      </c>
      <c r="C930" s="17">
        <v>0.14175099999999999</v>
      </c>
      <c r="D930" s="17">
        <v>5.3712000000000003E-2</v>
      </c>
      <c r="E930" s="17">
        <v>2.5340999999999999E-2</v>
      </c>
      <c r="F930" s="27">
        <f t="shared" si="14"/>
        <v>31</v>
      </c>
    </row>
    <row r="931" spans="1:6" x14ac:dyDescent="0.25">
      <c r="A931" s="26">
        <v>30.8</v>
      </c>
      <c r="B931" s="17">
        <v>0.31</v>
      </c>
      <c r="C931" s="17">
        <v>0.141567</v>
      </c>
      <c r="D931" s="17">
        <v>5.3565000000000002E-2</v>
      </c>
      <c r="E931" s="17">
        <v>2.5264999999999999E-2</v>
      </c>
      <c r="F931" s="27">
        <f t="shared" si="14"/>
        <v>31</v>
      </c>
    </row>
    <row r="932" spans="1:6" x14ac:dyDescent="0.25">
      <c r="A932" s="26">
        <v>30.833300000000001</v>
      </c>
      <c r="B932" s="17">
        <v>0.31</v>
      </c>
      <c r="C932" s="17">
        <v>0.141342</v>
      </c>
      <c r="D932" s="17">
        <v>5.3450999999999999E-2</v>
      </c>
      <c r="E932" s="17">
        <v>2.5225000000000001E-2</v>
      </c>
      <c r="F932" s="27">
        <f t="shared" si="14"/>
        <v>31</v>
      </c>
    </row>
    <row r="933" spans="1:6" x14ac:dyDescent="0.25">
      <c r="A933" s="26">
        <v>30.866700000000002</v>
      </c>
      <c r="B933" s="17">
        <v>0.31</v>
      </c>
      <c r="C933" s="17">
        <v>0.14108899999999999</v>
      </c>
      <c r="D933" s="17">
        <v>5.3360999999999999E-2</v>
      </c>
      <c r="E933" s="17">
        <v>2.5166999999999998E-2</v>
      </c>
      <c r="F933" s="27">
        <f t="shared" si="14"/>
        <v>31</v>
      </c>
    </row>
    <row r="934" spans="1:6" x14ac:dyDescent="0.25">
      <c r="A934" s="26">
        <v>30.9</v>
      </c>
      <c r="B934" s="17">
        <v>0.31</v>
      </c>
      <c r="C934" s="17">
        <v>0.140846</v>
      </c>
      <c r="D934" s="17">
        <v>5.3249999999999999E-2</v>
      </c>
      <c r="E934" s="17">
        <v>2.5132000000000002E-2</v>
      </c>
      <c r="F934" s="27">
        <f t="shared" si="14"/>
        <v>31</v>
      </c>
    </row>
    <row r="935" spans="1:6" x14ac:dyDescent="0.25">
      <c r="A935" s="26">
        <v>30.933299999999999</v>
      </c>
      <c r="B935" s="17">
        <v>0.31</v>
      </c>
      <c r="C935" s="17">
        <v>0.14064399999999999</v>
      </c>
      <c r="D935" s="17">
        <v>5.3154E-2</v>
      </c>
      <c r="E935" s="17">
        <v>2.5062999999999998E-2</v>
      </c>
      <c r="F935" s="27">
        <f t="shared" si="14"/>
        <v>31</v>
      </c>
    </row>
    <row r="936" spans="1:6" x14ac:dyDescent="0.25">
      <c r="A936" s="26">
        <v>30.966699999999999</v>
      </c>
      <c r="B936" s="17">
        <v>0.31</v>
      </c>
      <c r="C936" s="17">
        <v>0.14047399999999999</v>
      </c>
      <c r="D936" s="17">
        <v>5.3047999999999998E-2</v>
      </c>
      <c r="E936" s="17">
        <v>2.5023E-2</v>
      </c>
      <c r="F936" s="27">
        <f t="shared" si="14"/>
        <v>31</v>
      </c>
    </row>
    <row r="937" spans="1:6" x14ac:dyDescent="0.25">
      <c r="A937" s="26">
        <v>31</v>
      </c>
      <c r="B937" s="17">
        <v>0.31</v>
      </c>
      <c r="C937" s="17">
        <v>0.14028099999999999</v>
      </c>
      <c r="D937" s="17">
        <v>5.2900000000000003E-2</v>
      </c>
      <c r="E937" s="17">
        <v>2.4971E-2</v>
      </c>
      <c r="F937" s="27">
        <f t="shared" si="14"/>
        <v>31</v>
      </c>
    </row>
    <row r="938" spans="1:6" x14ac:dyDescent="0.25">
      <c r="A938" s="26">
        <v>31.033300000000001</v>
      </c>
      <c r="B938" s="17">
        <v>0.31</v>
      </c>
      <c r="C938" s="17">
        <v>0.140093</v>
      </c>
      <c r="D938" s="17">
        <v>5.2769999999999997E-2</v>
      </c>
      <c r="E938" s="17">
        <v>2.4901E-2</v>
      </c>
      <c r="F938" s="27">
        <f t="shared" si="14"/>
        <v>31</v>
      </c>
    </row>
    <row r="939" spans="1:6" x14ac:dyDescent="0.25">
      <c r="A939" s="26">
        <v>31.066700000000001</v>
      </c>
      <c r="B939" s="17">
        <v>0.31</v>
      </c>
      <c r="C939" s="17">
        <v>0.139877</v>
      </c>
      <c r="D939" s="17">
        <v>5.2691000000000002E-2</v>
      </c>
      <c r="E939" s="17">
        <v>2.4844000000000001E-2</v>
      </c>
      <c r="F939" s="27">
        <f t="shared" si="14"/>
        <v>31</v>
      </c>
    </row>
    <row r="940" spans="1:6" x14ac:dyDescent="0.25">
      <c r="A940" s="26">
        <v>31.1</v>
      </c>
      <c r="B940" s="17">
        <v>0.31</v>
      </c>
      <c r="C940" s="17">
        <v>0.139708</v>
      </c>
      <c r="D940" s="17">
        <v>5.2609000000000003E-2</v>
      </c>
      <c r="E940" s="17">
        <v>2.4832E-2</v>
      </c>
      <c r="F940" s="27">
        <f t="shared" si="14"/>
        <v>31</v>
      </c>
    </row>
    <row r="941" spans="1:6" x14ac:dyDescent="0.25">
      <c r="A941" s="26">
        <v>31.133299999999998</v>
      </c>
      <c r="B941" s="17">
        <v>0.31</v>
      </c>
      <c r="C941" s="17">
        <v>0.139547</v>
      </c>
      <c r="D941" s="17">
        <v>5.2505999999999997E-2</v>
      </c>
      <c r="E941" s="17">
        <v>2.4763E-2</v>
      </c>
      <c r="F941" s="27">
        <f t="shared" si="14"/>
        <v>31</v>
      </c>
    </row>
    <row r="942" spans="1:6" x14ac:dyDescent="0.25">
      <c r="A942" s="26">
        <v>31.166699999999999</v>
      </c>
      <c r="B942" s="17">
        <v>0.31</v>
      </c>
      <c r="C942" s="17">
        <v>0.13941000000000001</v>
      </c>
      <c r="D942" s="17">
        <v>5.2423999999999998E-2</v>
      </c>
      <c r="E942" s="17">
        <v>2.4729000000000001E-2</v>
      </c>
      <c r="F942" s="27">
        <f t="shared" si="14"/>
        <v>31</v>
      </c>
    </row>
    <row r="943" spans="1:6" x14ac:dyDescent="0.25">
      <c r="A943" s="26">
        <v>31.2</v>
      </c>
      <c r="B943" s="17">
        <v>0.31</v>
      </c>
      <c r="C943" s="17">
        <v>0.139318</v>
      </c>
      <c r="D943" s="17">
        <v>5.2320999999999999E-2</v>
      </c>
      <c r="E943" s="17">
        <v>2.4694000000000001E-2</v>
      </c>
      <c r="F943" s="27">
        <f t="shared" si="14"/>
        <v>31</v>
      </c>
    </row>
    <row r="944" spans="1:6" x14ac:dyDescent="0.25">
      <c r="A944" s="26">
        <v>31.2333</v>
      </c>
      <c r="B944" s="17">
        <v>0.3</v>
      </c>
      <c r="C944" s="17">
        <v>0.13918</v>
      </c>
      <c r="D944" s="17">
        <v>5.2241999999999997E-2</v>
      </c>
      <c r="E944" s="17">
        <v>2.4642000000000001E-2</v>
      </c>
      <c r="F944" s="27">
        <f t="shared" si="14"/>
        <v>31</v>
      </c>
    </row>
    <row r="945" spans="1:6" x14ac:dyDescent="0.25">
      <c r="A945" s="26">
        <v>31.2667</v>
      </c>
      <c r="B945" s="17">
        <v>0.3</v>
      </c>
      <c r="C945" s="17">
        <v>0.13891500000000001</v>
      </c>
      <c r="D945" s="17">
        <v>5.2123000000000003E-2</v>
      </c>
      <c r="E945" s="17">
        <v>2.4579E-2</v>
      </c>
      <c r="F945" s="27">
        <f t="shared" si="14"/>
        <v>31</v>
      </c>
    </row>
    <row r="946" spans="1:6" x14ac:dyDescent="0.25">
      <c r="A946" s="26">
        <v>31.3</v>
      </c>
      <c r="B946" s="17">
        <v>0.3</v>
      </c>
      <c r="C946" s="17">
        <v>0.138768</v>
      </c>
      <c r="D946" s="17">
        <v>5.2039000000000002E-2</v>
      </c>
      <c r="E946" s="17">
        <v>2.4528000000000001E-2</v>
      </c>
      <c r="F946" s="27">
        <f t="shared" si="14"/>
        <v>31</v>
      </c>
    </row>
    <row r="947" spans="1:6" x14ac:dyDescent="0.25">
      <c r="A947" s="26">
        <v>31.333300000000001</v>
      </c>
      <c r="B947" s="17">
        <v>0.3</v>
      </c>
      <c r="C947" s="17">
        <v>0.13858000000000001</v>
      </c>
      <c r="D947" s="17">
        <v>5.1941000000000001E-2</v>
      </c>
      <c r="E947" s="17">
        <v>2.4510000000000001E-2</v>
      </c>
      <c r="F947" s="27">
        <f t="shared" si="14"/>
        <v>31</v>
      </c>
    </row>
    <row r="948" spans="1:6" x14ac:dyDescent="0.25">
      <c r="A948" s="26">
        <v>31.366700000000002</v>
      </c>
      <c r="B948" s="17">
        <v>0.3</v>
      </c>
      <c r="C948" s="17">
        <v>0.13841999999999999</v>
      </c>
      <c r="D948" s="17">
        <v>5.1860000000000003E-2</v>
      </c>
      <c r="E948" s="17">
        <v>2.4469999999999999E-2</v>
      </c>
      <c r="F948" s="27">
        <f t="shared" si="14"/>
        <v>31</v>
      </c>
    </row>
    <row r="949" spans="1:6" x14ac:dyDescent="0.25">
      <c r="A949" s="26">
        <v>31.4</v>
      </c>
      <c r="B949" s="17">
        <v>0.3</v>
      </c>
      <c r="C949" s="17">
        <v>0.13804900000000001</v>
      </c>
      <c r="D949" s="17">
        <v>5.1617000000000003E-2</v>
      </c>
      <c r="E949" s="17">
        <v>2.4362000000000002E-2</v>
      </c>
      <c r="F949" s="27">
        <f t="shared" si="14"/>
        <v>31</v>
      </c>
    </row>
    <row r="950" spans="1:6" x14ac:dyDescent="0.25">
      <c r="A950" s="26">
        <v>31.433299999999999</v>
      </c>
      <c r="B950" s="17">
        <v>0.3</v>
      </c>
      <c r="C950" s="17">
        <v>0.13769200000000001</v>
      </c>
      <c r="D950" s="17">
        <v>5.1327999999999999E-2</v>
      </c>
      <c r="E950" s="17">
        <v>2.4195999999999999E-2</v>
      </c>
      <c r="F950" s="27">
        <f t="shared" si="14"/>
        <v>31</v>
      </c>
    </row>
    <row r="951" spans="1:6" x14ac:dyDescent="0.25">
      <c r="A951" s="26">
        <v>31.466699999999999</v>
      </c>
      <c r="B951" s="17">
        <v>0.3</v>
      </c>
      <c r="C951" s="17">
        <v>0.13742699999999999</v>
      </c>
      <c r="D951" s="17">
        <v>5.1152999999999997E-2</v>
      </c>
      <c r="E951" s="17">
        <v>2.4104E-2</v>
      </c>
      <c r="F951" s="27">
        <f t="shared" si="14"/>
        <v>31</v>
      </c>
    </row>
    <row r="952" spans="1:6" x14ac:dyDescent="0.25">
      <c r="A952" s="26">
        <v>31.5</v>
      </c>
      <c r="B952" s="17">
        <v>0.3</v>
      </c>
      <c r="C952" s="17">
        <v>0.13723399999999999</v>
      </c>
      <c r="D952" s="17">
        <v>5.0986999999999998E-2</v>
      </c>
      <c r="E952" s="17">
        <v>2.4013E-2</v>
      </c>
      <c r="F952" s="27">
        <f t="shared" si="14"/>
        <v>32</v>
      </c>
    </row>
    <row r="953" spans="1:6" x14ac:dyDescent="0.25">
      <c r="A953" s="26">
        <v>31.533300000000001</v>
      </c>
      <c r="B953" s="17">
        <v>0.3</v>
      </c>
      <c r="C953" s="17">
        <v>0.13702400000000001</v>
      </c>
      <c r="D953" s="17">
        <v>5.0847999999999997E-2</v>
      </c>
      <c r="E953" s="17">
        <v>2.3916E-2</v>
      </c>
      <c r="F953" s="27">
        <f t="shared" si="14"/>
        <v>32</v>
      </c>
    </row>
    <row r="954" spans="1:6" x14ac:dyDescent="0.25">
      <c r="A954" s="26">
        <v>31.566700000000001</v>
      </c>
      <c r="B954" s="17">
        <v>0.3</v>
      </c>
      <c r="C954" s="17">
        <v>0.13688700000000001</v>
      </c>
      <c r="D954" s="17">
        <v>5.0771999999999998E-2</v>
      </c>
      <c r="E954" s="17">
        <v>2.3869999999999999E-2</v>
      </c>
      <c r="F954" s="27">
        <f t="shared" si="14"/>
        <v>32</v>
      </c>
    </row>
    <row r="955" spans="1:6" x14ac:dyDescent="0.25">
      <c r="A955" s="26">
        <v>31.6</v>
      </c>
      <c r="B955" s="17">
        <v>0.3</v>
      </c>
      <c r="C955" s="17">
        <v>0.136736</v>
      </c>
      <c r="D955" s="17">
        <v>5.0687999999999997E-2</v>
      </c>
      <c r="E955" s="17">
        <v>2.3841999999999999E-2</v>
      </c>
      <c r="F955" s="27">
        <f t="shared" si="14"/>
        <v>32</v>
      </c>
    </row>
    <row r="956" spans="1:6" x14ac:dyDescent="0.25">
      <c r="A956" s="26">
        <v>31.633299999999998</v>
      </c>
      <c r="B956" s="17">
        <v>0.3</v>
      </c>
      <c r="C956" s="17">
        <v>0.136544</v>
      </c>
      <c r="D956" s="17">
        <v>5.0615E-2</v>
      </c>
      <c r="E956" s="17">
        <v>2.3789999999999999E-2</v>
      </c>
      <c r="F956" s="27">
        <f t="shared" si="14"/>
        <v>32</v>
      </c>
    </row>
    <row r="957" spans="1:6" x14ac:dyDescent="0.25">
      <c r="A957" s="26">
        <v>31.666699999999999</v>
      </c>
      <c r="B957" s="17">
        <v>0.3</v>
      </c>
      <c r="C957" s="17">
        <v>0.13636999999999999</v>
      </c>
      <c r="D957" s="17">
        <v>5.0514999999999997E-2</v>
      </c>
      <c r="E957" s="17">
        <v>2.3744999999999999E-2</v>
      </c>
      <c r="F957" s="27">
        <f t="shared" si="14"/>
        <v>32</v>
      </c>
    </row>
    <row r="958" spans="1:6" x14ac:dyDescent="0.25">
      <c r="A958" s="26">
        <v>31.7</v>
      </c>
      <c r="B958" s="17">
        <v>0.3</v>
      </c>
      <c r="C958" s="17">
        <v>0.13614599999999999</v>
      </c>
      <c r="D958" s="17">
        <v>5.0403000000000003E-2</v>
      </c>
      <c r="E958" s="17">
        <v>2.3642E-2</v>
      </c>
      <c r="F958" s="27">
        <f t="shared" si="14"/>
        <v>32</v>
      </c>
    </row>
    <row r="959" spans="1:6" x14ac:dyDescent="0.25">
      <c r="A959" s="26">
        <v>31.7333</v>
      </c>
      <c r="B959" s="17">
        <v>0.3</v>
      </c>
      <c r="C959" s="17">
        <v>0.13595399999999999</v>
      </c>
      <c r="D959" s="17">
        <v>5.0294999999999999E-2</v>
      </c>
      <c r="E959" s="17">
        <v>2.3597E-2</v>
      </c>
      <c r="F959" s="27">
        <f t="shared" si="14"/>
        <v>32</v>
      </c>
    </row>
    <row r="960" spans="1:6" x14ac:dyDescent="0.25">
      <c r="A960" s="26">
        <v>31.7667</v>
      </c>
      <c r="B960" s="17">
        <v>0.3</v>
      </c>
      <c r="C960" s="17">
        <v>0.13578899999999999</v>
      </c>
      <c r="D960" s="17">
        <v>5.0212E-2</v>
      </c>
      <c r="E960" s="17">
        <v>2.3557000000000002E-2</v>
      </c>
      <c r="F960" s="27">
        <f t="shared" si="14"/>
        <v>32</v>
      </c>
    </row>
    <row r="961" spans="1:6" x14ac:dyDescent="0.25">
      <c r="A961" s="26">
        <v>31.8</v>
      </c>
      <c r="B961" s="17">
        <v>0.3</v>
      </c>
      <c r="C961" s="17">
        <v>0.13565199999999999</v>
      </c>
      <c r="D961" s="17">
        <v>5.0083999999999997E-2</v>
      </c>
      <c r="E961" s="17">
        <v>2.3483E-2</v>
      </c>
      <c r="F961" s="27">
        <f t="shared" si="14"/>
        <v>32</v>
      </c>
    </row>
    <row r="962" spans="1:6" x14ac:dyDescent="0.25">
      <c r="A962" s="26">
        <v>31.833300000000001</v>
      </c>
      <c r="B962" s="17">
        <v>0.3</v>
      </c>
      <c r="C962" s="17">
        <v>0.13550599999999999</v>
      </c>
      <c r="D962" s="17">
        <v>5.0015999999999998E-2</v>
      </c>
      <c r="E962" s="17">
        <v>2.3425999999999999E-2</v>
      </c>
      <c r="F962" s="27">
        <f t="shared" si="14"/>
        <v>32</v>
      </c>
    </row>
    <row r="963" spans="1:6" x14ac:dyDescent="0.25">
      <c r="A963" s="26">
        <v>31.866700000000002</v>
      </c>
      <c r="B963" s="17">
        <v>0.3</v>
      </c>
      <c r="C963" s="17">
        <v>0.13537399999999999</v>
      </c>
      <c r="D963" s="17">
        <v>4.9935E-2</v>
      </c>
      <c r="E963" s="17">
        <v>2.3380999999999999E-2</v>
      </c>
      <c r="F963" s="27">
        <f t="shared" si="14"/>
        <v>32</v>
      </c>
    </row>
    <row r="964" spans="1:6" x14ac:dyDescent="0.25">
      <c r="A964" s="26">
        <v>31.9</v>
      </c>
      <c r="B964" s="17">
        <v>0.3</v>
      </c>
      <c r="C964" s="17">
        <v>0.135242</v>
      </c>
      <c r="D964" s="17">
        <v>4.9826000000000002E-2</v>
      </c>
      <c r="E964" s="17">
        <v>2.3341000000000001E-2</v>
      </c>
      <c r="F964" s="27">
        <f t="shared" si="14"/>
        <v>32</v>
      </c>
    </row>
    <row r="965" spans="1:6" x14ac:dyDescent="0.25">
      <c r="A965" s="26">
        <v>31.933299999999999</v>
      </c>
      <c r="B965" s="17">
        <v>0.3</v>
      </c>
      <c r="C965" s="17">
        <v>0.135018</v>
      </c>
      <c r="D965" s="17">
        <v>4.9721000000000001E-2</v>
      </c>
      <c r="E965" s="17">
        <v>2.3234000000000001E-2</v>
      </c>
      <c r="F965" s="27">
        <f t="shared" si="14"/>
        <v>32</v>
      </c>
    </row>
    <row r="966" spans="1:6" x14ac:dyDescent="0.25">
      <c r="A966" s="26">
        <v>31.966699999999999</v>
      </c>
      <c r="B966" s="17">
        <v>0.3</v>
      </c>
      <c r="C966" s="17">
        <v>0.13478100000000001</v>
      </c>
      <c r="D966" s="17">
        <v>4.9612000000000003E-2</v>
      </c>
      <c r="E966" s="17">
        <v>2.3182999999999999E-2</v>
      </c>
      <c r="F966" s="27">
        <f t="shared" si="14"/>
        <v>32</v>
      </c>
    </row>
    <row r="967" spans="1:6" x14ac:dyDescent="0.25">
      <c r="A967" s="26">
        <v>32</v>
      </c>
      <c r="B967" s="17">
        <v>0.3</v>
      </c>
      <c r="C967" s="17">
        <v>0.13461600000000001</v>
      </c>
      <c r="D967" s="17">
        <v>4.9542000000000003E-2</v>
      </c>
      <c r="E967" s="17">
        <v>2.3132E-2</v>
      </c>
      <c r="F967" s="27">
        <f t="shared" si="14"/>
        <v>32</v>
      </c>
    </row>
    <row r="968" spans="1:6" x14ac:dyDescent="0.25">
      <c r="A968" s="26">
        <v>32.033299999999997</v>
      </c>
      <c r="B968" s="17">
        <v>0.3</v>
      </c>
      <c r="C968" s="17">
        <v>0.13445199999999999</v>
      </c>
      <c r="D968" s="17">
        <v>4.9431999999999997E-2</v>
      </c>
      <c r="E968" s="17">
        <v>2.3064000000000001E-2</v>
      </c>
      <c r="F968" s="27">
        <f t="shared" si="14"/>
        <v>32</v>
      </c>
    </row>
    <row r="969" spans="1:6" x14ac:dyDescent="0.25">
      <c r="A969" s="26">
        <v>32.066699999999997</v>
      </c>
      <c r="B969" s="17">
        <v>0.3</v>
      </c>
      <c r="C969" s="17">
        <v>0.134352</v>
      </c>
      <c r="D969" s="17">
        <v>4.9335999999999998E-2</v>
      </c>
      <c r="E969" s="17">
        <v>2.3029999999999998E-2</v>
      </c>
      <c r="F969" s="27">
        <f t="shared" ref="F969:F1032" si="15">ROUND(A969,0)</f>
        <v>32</v>
      </c>
    </row>
    <row r="970" spans="1:6" x14ac:dyDescent="0.25">
      <c r="A970" s="26">
        <v>32.1</v>
      </c>
      <c r="B970" s="17">
        <v>0.3</v>
      </c>
      <c r="C970" s="17">
        <v>0.13423399999999999</v>
      </c>
      <c r="D970" s="17">
        <v>4.9271000000000002E-2</v>
      </c>
      <c r="E970" s="17">
        <v>2.2984999999999998E-2</v>
      </c>
      <c r="F970" s="27">
        <f t="shared" si="15"/>
        <v>32</v>
      </c>
    </row>
    <row r="971" spans="1:6" x14ac:dyDescent="0.25">
      <c r="A971" s="26">
        <v>32.133299999999998</v>
      </c>
      <c r="B971" s="17">
        <v>0.3</v>
      </c>
      <c r="C971" s="17">
        <v>0.134101</v>
      </c>
      <c r="D971" s="17">
        <v>4.9144E-2</v>
      </c>
      <c r="E971" s="17">
        <v>2.2950999999999999E-2</v>
      </c>
      <c r="F971" s="27">
        <f t="shared" si="15"/>
        <v>32</v>
      </c>
    </row>
    <row r="972" spans="1:6" x14ac:dyDescent="0.25">
      <c r="A972" s="26">
        <v>32.166699999999999</v>
      </c>
      <c r="B972" s="17">
        <v>0.3</v>
      </c>
      <c r="C972" s="17">
        <v>0.13388700000000001</v>
      </c>
      <c r="D972" s="17">
        <v>4.9029000000000003E-2</v>
      </c>
      <c r="E972" s="17">
        <v>2.2911999999999998E-2</v>
      </c>
      <c r="F972" s="27">
        <f t="shared" si="15"/>
        <v>32</v>
      </c>
    </row>
    <row r="973" spans="1:6" x14ac:dyDescent="0.25">
      <c r="A973" s="26">
        <v>32.200000000000003</v>
      </c>
      <c r="B973" s="17">
        <v>0.3</v>
      </c>
      <c r="C973" s="17">
        <v>0.133655</v>
      </c>
      <c r="D973" s="17">
        <v>4.8923000000000001E-2</v>
      </c>
      <c r="E973" s="17">
        <v>2.2849999999999999E-2</v>
      </c>
      <c r="F973" s="27">
        <f t="shared" si="15"/>
        <v>32</v>
      </c>
    </row>
    <row r="974" spans="1:6" x14ac:dyDescent="0.25">
      <c r="A974" s="26">
        <v>32.2333</v>
      </c>
      <c r="B974" s="17">
        <v>0.3</v>
      </c>
      <c r="C974" s="17">
        <v>0.13353200000000001</v>
      </c>
      <c r="D974" s="17">
        <v>4.8868000000000002E-2</v>
      </c>
      <c r="E974" s="17">
        <v>2.2804999999999999E-2</v>
      </c>
      <c r="F974" s="27">
        <f t="shared" si="15"/>
        <v>32</v>
      </c>
    </row>
    <row r="975" spans="1:6" x14ac:dyDescent="0.25">
      <c r="A975" s="26">
        <v>32.2667</v>
      </c>
      <c r="B975" s="17">
        <v>0.3</v>
      </c>
      <c r="C975" s="17">
        <v>0.13341800000000001</v>
      </c>
      <c r="D975" s="17">
        <v>4.8800999999999997E-2</v>
      </c>
      <c r="E975" s="17">
        <v>2.2759000000000001E-2</v>
      </c>
      <c r="F975" s="27">
        <f t="shared" si="15"/>
        <v>32</v>
      </c>
    </row>
    <row r="976" spans="1:6" x14ac:dyDescent="0.25">
      <c r="A976" s="26">
        <v>32.299999999999997</v>
      </c>
      <c r="B976" s="17">
        <v>0.3</v>
      </c>
      <c r="C976" s="17">
        <v>0.13330400000000001</v>
      </c>
      <c r="D976" s="17">
        <v>4.8753999999999999E-2</v>
      </c>
      <c r="E976" s="17">
        <v>2.2720000000000001E-2</v>
      </c>
      <c r="F976" s="27">
        <f t="shared" si="15"/>
        <v>32</v>
      </c>
    </row>
    <row r="977" spans="1:6" x14ac:dyDescent="0.25">
      <c r="A977" s="26">
        <v>32.333300000000001</v>
      </c>
      <c r="B977" s="17">
        <v>0.3</v>
      </c>
      <c r="C977" s="17">
        <v>0.13317699999999999</v>
      </c>
      <c r="D977" s="17">
        <v>4.8670999999999999E-2</v>
      </c>
      <c r="E977" s="17">
        <v>2.2681E-2</v>
      </c>
      <c r="F977" s="27">
        <f t="shared" si="15"/>
        <v>32</v>
      </c>
    </row>
    <row r="978" spans="1:6" x14ac:dyDescent="0.25">
      <c r="A978" s="26">
        <v>32.366700000000002</v>
      </c>
      <c r="B978" s="17">
        <v>0.3</v>
      </c>
      <c r="C978" s="17">
        <v>0.13299900000000001</v>
      </c>
      <c r="D978" s="17">
        <v>4.8568E-2</v>
      </c>
      <c r="E978" s="17">
        <v>2.2636E-2</v>
      </c>
      <c r="F978" s="27">
        <f t="shared" si="15"/>
        <v>32</v>
      </c>
    </row>
    <row r="979" spans="1:6" x14ac:dyDescent="0.25">
      <c r="A979" s="26">
        <v>32.4</v>
      </c>
      <c r="B979" s="17">
        <v>0.3</v>
      </c>
      <c r="C979" s="17">
        <v>0.13276199999999999</v>
      </c>
      <c r="D979" s="17">
        <v>4.8417000000000002E-2</v>
      </c>
      <c r="E979" s="17">
        <v>2.2591E-2</v>
      </c>
      <c r="F979" s="27">
        <f t="shared" si="15"/>
        <v>32</v>
      </c>
    </row>
    <row r="980" spans="1:6" x14ac:dyDescent="0.25">
      <c r="A980" s="26">
        <v>32.433300000000003</v>
      </c>
      <c r="B980" s="17">
        <v>0.28999999999999998</v>
      </c>
      <c r="C980" s="17">
        <v>0.13231999999999999</v>
      </c>
      <c r="D980" s="17">
        <v>4.8168999999999997E-2</v>
      </c>
      <c r="E980" s="17">
        <v>2.2473E-2</v>
      </c>
      <c r="F980" s="27">
        <f t="shared" si="15"/>
        <v>32</v>
      </c>
    </row>
    <row r="981" spans="1:6" x14ac:dyDescent="0.25">
      <c r="A981" s="26">
        <v>32.466700000000003</v>
      </c>
      <c r="B981" s="17">
        <v>0.28999999999999998</v>
      </c>
      <c r="C981" s="17">
        <v>0.13206599999999999</v>
      </c>
      <c r="D981" s="17">
        <v>4.7969999999999999E-2</v>
      </c>
      <c r="E981" s="17">
        <v>2.2366E-2</v>
      </c>
      <c r="F981" s="27">
        <f t="shared" si="15"/>
        <v>32</v>
      </c>
    </row>
    <row r="982" spans="1:6" x14ac:dyDescent="0.25">
      <c r="A982" s="26">
        <v>32.5</v>
      </c>
      <c r="B982" s="17">
        <v>0.28999999999999998</v>
      </c>
      <c r="C982" s="17">
        <v>0.13190199999999999</v>
      </c>
      <c r="D982" s="17">
        <v>4.7895E-2</v>
      </c>
      <c r="E982" s="17">
        <v>2.231E-2</v>
      </c>
      <c r="F982" s="27">
        <f t="shared" si="15"/>
        <v>33</v>
      </c>
    </row>
    <row r="983" spans="1:6" x14ac:dyDescent="0.25">
      <c r="A983" s="26">
        <v>32.533299999999997</v>
      </c>
      <c r="B983" s="17">
        <v>0.28999999999999998</v>
      </c>
      <c r="C983" s="17">
        <v>0.131688</v>
      </c>
      <c r="D983" s="17">
        <v>4.7801000000000003E-2</v>
      </c>
      <c r="E983" s="17">
        <v>2.2237E-2</v>
      </c>
      <c r="F983" s="27">
        <f t="shared" si="15"/>
        <v>33</v>
      </c>
    </row>
    <row r="984" spans="1:6" x14ac:dyDescent="0.25">
      <c r="A984" s="26">
        <v>32.566699999999997</v>
      </c>
      <c r="B984" s="17">
        <v>0.28999999999999998</v>
      </c>
      <c r="C984" s="17">
        <v>0.13150600000000001</v>
      </c>
      <c r="D984" s="17">
        <v>4.7703000000000002E-2</v>
      </c>
      <c r="E984" s="17">
        <v>2.2169999999999999E-2</v>
      </c>
      <c r="F984" s="27">
        <f t="shared" si="15"/>
        <v>33</v>
      </c>
    </row>
    <row r="985" spans="1:6" x14ac:dyDescent="0.25">
      <c r="A985" s="26">
        <v>32.6</v>
      </c>
      <c r="B985" s="17">
        <v>0.28999999999999998</v>
      </c>
      <c r="C985" s="17">
        <v>0.131301</v>
      </c>
      <c r="D985" s="17">
        <v>4.7601999999999998E-2</v>
      </c>
      <c r="E985" s="17">
        <v>2.2103000000000001E-2</v>
      </c>
      <c r="F985" s="27">
        <f t="shared" si="15"/>
        <v>33</v>
      </c>
    </row>
    <row r="986" spans="1:6" x14ac:dyDescent="0.25">
      <c r="A986" s="26">
        <v>32.633299999999998</v>
      </c>
      <c r="B986" s="17">
        <v>0.28999999999999998</v>
      </c>
      <c r="C986" s="17">
        <v>0.13111900000000001</v>
      </c>
      <c r="D986" s="17">
        <v>4.7524999999999998E-2</v>
      </c>
      <c r="E986" s="17">
        <v>2.2036E-2</v>
      </c>
      <c r="F986" s="27">
        <f t="shared" si="15"/>
        <v>33</v>
      </c>
    </row>
    <row r="987" spans="1:6" x14ac:dyDescent="0.25">
      <c r="A987" s="26">
        <v>32.666699999999999</v>
      </c>
      <c r="B987" s="17">
        <v>0.28999999999999998</v>
      </c>
      <c r="C987" s="17">
        <v>0.13090499999999999</v>
      </c>
      <c r="D987" s="17">
        <v>4.7426000000000003E-2</v>
      </c>
      <c r="E987" s="17">
        <v>2.1985000000000001E-2</v>
      </c>
      <c r="F987" s="27">
        <f t="shared" si="15"/>
        <v>33</v>
      </c>
    </row>
    <row r="988" spans="1:6" x14ac:dyDescent="0.25">
      <c r="A988" s="26">
        <v>32.700000000000003</v>
      </c>
      <c r="B988" s="17">
        <v>0.28999999999999998</v>
      </c>
      <c r="C988" s="17">
        <v>0.13076399999999999</v>
      </c>
      <c r="D988" s="17">
        <v>4.7333E-2</v>
      </c>
      <c r="E988" s="17">
        <v>2.1968999999999999E-2</v>
      </c>
      <c r="F988" s="27">
        <f t="shared" si="15"/>
        <v>33</v>
      </c>
    </row>
    <row r="989" spans="1:6" x14ac:dyDescent="0.25">
      <c r="A989" s="26">
        <v>32.7333</v>
      </c>
      <c r="B989" s="17">
        <v>0.28999999999999998</v>
      </c>
      <c r="C989" s="17">
        <v>0.13055</v>
      </c>
      <c r="D989" s="17">
        <v>4.7260999999999997E-2</v>
      </c>
      <c r="E989" s="17">
        <v>2.1918E-2</v>
      </c>
      <c r="F989" s="27">
        <f t="shared" si="15"/>
        <v>33</v>
      </c>
    </row>
    <row r="990" spans="1:6" x14ac:dyDescent="0.25">
      <c r="A990" s="26">
        <v>32.7667</v>
      </c>
      <c r="B990" s="17">
        <v>0.28999999999999998</v>
      </c>
      <c r="C990" s="17">
        <v>0.13042300000000001</v>
      </c>
      <c r="D990" s="17">
        <v>4.7197000000000003E-2</v>
      </c>
      <c r="E990" s="17">
        <v>2.1857000000000001E-2</v>
      </c>
      <c r="F990" s="27">
        <f t="shared" si="15"/>
        <v>33</v>
      </c>
    </row>
    <row r="991" spans="1:6" x14ac:dyDescent="0.25">
      <c r="A991" s="26">
        <v>32.799999999999997</v>
      </c>
      <c r="B991" s="17">
        <v>0.28999999999999998</v>
      </c>
      <c r="C991" s="17">
        <v>0.130296</v>
      </c>
      <c r="D991" s="17">
        <v>4.7104E-2</v>
      </c>
      <c r="E991" s="17">
        <v>2.1818000000000001E-2</v>
      </c>
      <c r="F991" s="27">
        <f t="shared" si="15"/>
        <v>33</v>
      </c>
    </row>
    <row r="992" spans="1:6" x14ac:dyDescent="0.25">
      <c r="A992" s="26">
        <v>32.833300000000001</v>
      </c>
      <c r="B992" s="17">
        <v>0.28999999999999998</v>
      </c>
      <c r="C992" s="17">
        <v>0.13016800000000001</v>
      </c>
      <c r="D992" s="17">
        <v>4.6993E-2</v>
      </c>
      <c r="E992" s="17">
        <v>2.1739999999999999E-2</v>
      </c>
      <c r="F992" s="27">
        <f t="shared" si="15"/>
        <v>33</v>
      </c>
    </row>
    <row r="993" spans="1:6" x14ac:dyDescent="0.25">
      <c r="A993" s="26">
        <v>32.866700000000002</v>
      </c>
      <c r="B993" s="17">
        <v>0.28999999999999998</v>
      </c>
      <c r="C993" s="17">
        <v>0.12992699999999999</v>
      </c>
      <c r="D993" s="17">
        <v>4.6877000000000002E-2</v>
      </c>
      <c r="E993" s="17">
        <v>2.1694999999999999E-2</v>
      </c>
      <c r="F993" s="27">
        <f t="shared" si="15"/>
        <v>33</v>
      </c>
    </row>
    <row r="994" spans="1:6" x14ac:dyDescent="0.25">
      <c r="A994" s="26">
        <v>32.9</v>
      </c>
      <c r="B994" s="17">
        <v>0.28999999999999998</v>
      </c>
      <c r="C994" s="17">
        <v>0.129723</v>
      </c>
      <c r="D994" s="17">
        <v>4.6766000000000002E-2</v>
      </c>
      <c r="E994" s="17">
        <v>2.1666999999999999E-2</v>
      </c>
      <c r="F994" s="27">
        <f t="shared" si="15"/>
        <v>33</v>
      </c>
    </row>
    <row r="995" spans="1:6" x14ac:dyDescent="0.25">
      <c r="A995" s="26">
        <v>32.933300000000003</v>
      </c>
      <c r="B995" s="17">
        <v>0.28999999999999998</v>
      </c>
      <c r="C995" s="17">
        <v>0.12961400000000001</v>
      </c>
      <c r="D995" s="17">
        <v>4.6668000000000001E-2</v>
      </c>
      <c r="E995" s="17">
        <v>2.1628999999999999E-2</v>
      </c>
      <c r="F995" s="27">
        <f t="shared" si="15"/>
        <v>33</v>
      </c>
    </row>
    <row r="996" spans="1:6" x14ac:dyDescent="0.25">
      <c r="A996" s="26">
        <v>32.966700000000003</v>
      </c>
      <c r="B996" s="17">
        <v>0.28999999999999998</v>
      </c>
      <c r="C996" s="17">
        <v>0.129473</v>
      </c>
      <c r="D996" s="17">
        <v>4.6582999999999999E-2</v>
      </c>
      <c r="E996" s="17">
        <v>2.1595E-2</v>
      </c>
      <c r="F996" s="27">
        <f t="shared" si="15"/>
        <v>33</v>
      </c>
    </row>
    <row r="997" spans="1:6" x14ac:dyDescent="0.25">
      <c r="A997" s="26">
        <v>33</v>
      </c>
      <c r="B997" s="17">
        <v>0.28999999999999998</v>
      </c>
      <c r="C997" s="17">
        <v>0.129305</v>
      </c>
      <c r="D997" s="17">
        <v>4.6490999999999998E-2</v>
      </c>
      <c r="E997" s="17">
        <v>2.1527999999999999E-2</v>
      </c>
      <c r="F997" s="27">
        <f t="shared" si="15"/>
        <v>33</v>
      </c>
    </row>
    <row r="998" spans="1:6" x14ac:dyDescent="0.25">
      <c r="A998" s="26">
        <v>33.033299999999997</v>
      </c>
      <c r="B998" s="17">
        <v>0.28999999999999998</v>
      </c>
      <c r="C998" s="17">
        <v>0.12917799999999999</v>
      </c>
      <c r="D998" s="17">
        <v>4.6407999999999998E-2</v>
      </c>
      <c r="E998" s="17">
        <v>2.1484E-2</v>
      </c>
      <c r="F998" s="27">
        <f t="shared" si="15"/>
        <v>33</v>
      </c>
    </row>
    <row r="999" spans="1:6" x14ac:dyDescent="0.25">
      <c r="A999" s="26">
        <v>33.066699999999997</v>
      </c>
      <c r="B999" s="17">
        <v>0.28999999999999998</v>
      </c>
      <c r="C999" s="17">
        <v>0.12904599999999999</v>
      </c>
      <c r="D999" s="17">
        <v>4.6330999999999997E-2</v>
      </c>
      <c r="E999" s="17">
        <v>2.1444999999999999E-2</v>
      </c>
      <c r="F999" s="27">
        <f t="shared" si="15"/>
        <v>33</v>
      </c>
    </row>
    <row r="1000" spans="1:6" x14ac:dyDescent="0.25">
      <c r="A1000" s="26">
        <v>33.1</v>
      </c>
      <c r="B1000" s="17">
        <v>0.28999999999999998</v>
      </c>
      <c r="C1000" s="17">
        <v>0.128883</v>
      </c>
      <c r="D1000" s="17">
        <v>4.6223E-2</v>
      </c>
      <c r="E1000" s="17">
        <v>2.1357000000000001E-2</v>
      </c>
      <c r="F1000" s="27">
        <f t="shared" si="15"/>
        <v>33</v>
      </c>
    </row>
    <row r="1001" spans="1:6" x14ac:dyDescent="0.25">
      <c r="A1001" s="26">
        <v>33.133299999999998</v>
      </c>
      <c r="B1001" s="17">
        <v>0.28999999999999998</v>
      </c>
      <c r="C1001" s="17">
        <v>0.12870999999999999</v>
      </c>
      <c r="D1001" s="17">
        <v>4.6141000000000001E-2</v>
      </c>
      <c r="E1001" s="17">
        <v>2.1318E-2</v>
      </c>
      <c r="F1001" s="27">
        <f t="shared" si="15"/>
        <v>33</v>
      </c>
    </row>
    <row r="1002" spans="1:6" x14ac:dyDescent="0.25">
      <c r="A1002" s="26">
        <v>33.166699999999999</v>
      </c>
      <c r="B1002" s="17">
        <v>0.28999999999999998</v>
      </c>
      <c r="C1002" s="17">
        <v>0.12854699999999999</v>
      </c>
      <c r="D1002" s="17">
        <v>4.6072000000000002E-2</v>
      </c>
      <c r="E1002" s="17">
        <v>2.1278999999999999E-2</v>
      </c>
      <c r="F1002" s="27">
        <f t="shared" si="15"/>
        <v>33</v>
      </c>
    </row>
    <row r="1003" spans="1:6" x14ac:dyDescent="0.25">
      <c r="A1003" s="26">
        <v>33.200000000000003</v>
      </c>
      <c r="B1003" s="17">
        <v>0.28999999999999998</v>
      </c>
      <c r="C1003" s="17">
        <v>0.12834300000000001</v>
      </c>
      <c r="D1003" s="17">
        <v>4.5976999999999997E-2</v>
      </c>
      <c r="E1003" s="17">
        <v>2.1212000000000002E-2</v>
      </c>
      <c r="F1003" s="27">
        <f t="shared" si="15"/>
        <v>33</v>
      </c>
    </row>
    <row r="1004" spans="1:6" x14ac:dyDescent="0.25">
      <c r="A1004" s="26">
        <v>33.2333</v>
      </c>
      <c r="B1004" s="17">
        <v>0.28999999999999998</v>
      </c>
      <c r="C1004" s="17">
        <v>0.128188</v>
      </c>
      <c r="D1004" s="17">
        <v>4.5885000000000002E-2</v>
      </c>
      <c r="E1004" s="17">
        <v>2.1156999999999999E-2</v>
      </c>
      <c r="F1004" s="27">
        <f t="shared" si="15"/>
        <v>33</v>
      </c>
    </row>
    <row r="1005" spans="1:6" x14ac:dyDescent="0.25">
      <c r="A1005" s="26">
        <v>33.2667</v>
      </c>
      <c r="B1005" s="17">
        <v>0.28999999999999998</v>
      </c>
      <c r="C1005" s="17">
        <v>0.128025</v>
      </c>
      <c r="D1005" s="17">
        <v>4.5821000000000001E-2</v>
      </c>
      <c r="E1005" s="17">
        <v>2.1113E-2</v>
      </c>
      <c r="F1005" s="27">
        <f t="shared" si="15"/>
        <v>33</v>
      </c>
    </row>
    <row r="1006" spans="1:6" x14ac:dyDescent="0.25">
      <c r="A1006" s="26">
        <v>33.299999999999997</v>
      </c>
      <c r="B1006" s="17">
        <v>0.28999999999999998</v>
      </c>
      <c r="C1006" s="17">
        <v>0.12783</v>
      </c>
      <c r="D1006" s="17">
        <v>4.5756999999999999E-2</v>
      </c>
      <c r="E1006" s="17">
        <v>2.1096E-2</v>
      </c>
      <c r="F1006" s="27">
        <f t="shared" si="15"/>
        <v>33</v>
      </c>
    </row>
    <row r="1007" spans="1:6" x14ac:dyDescent="0.25">
      <c r="A1007" s="26">
        <v>33.333300000000001</v>
      </c>
      <c r="B1007" s="17">
        <v>0.28999999999999998</v>
      </c>
      <c r="C1007" s="17">
        <v>0.127689</v>
      </c>
      <c r="D1007" s="17">
        <v>4.5662000000000001E-2</v>
      </c>
      <c r="E1007" s="17">
        <v>2.1041000000000001E-2</v>
      </c>
      <c r="F1007" s="27">
        <f t="shared" si="15"/>
        <v>33</v>
      </c>
    </row>
    <row r="1008" spans="1:6" x14ac:dyDescent="0.25">
      <c r="A1008" s="26">
        <v>33.366700000000002</v>
      </c>
      <c r="B1008" s="17">
        <v>0.28999999999999998</v>
      </c>
      <c r="C1008" s="17">
        <v>0.12750300000000001</v>
      </c>
      <c r="D1008" s="17">
        <v>4.5598E-2</v>
      </c>
      <c r="E1008" s="17">
        <v>2.1014000000000001E-2</v>
      </c>
      <c r="F1008" s="27">
        <f t="shared" si="15"/>
        <v>33</v>
      </c>
    </row>
    <row r="1009" spans="1:6" x14ac:dyDescent="0.25">
      <c r="A1009" s="26">
        <v>33.4</v>
      </c>
      <c r="B1009" s="17">
        <v>0.28999999999999998</v>
      </c>
      <c r="C1009" s="17">
        <v>0.12734899999999999</v>
      </c>
      <c r="D1009" s="17">
        <v>4.5544000000000001E-2</v>
      </c>
      <c r="E1009" s="17">
        <v>2.0975000000000001E-2</v>
      </c>
      <c r="F1009" s="27">
        <f t="shared" si="15"/>
        <v>33</v>
      </c>
    </row>
    <row r="1010" spans="1:6" x14ac:dyDescent="0.25">
      <c r="A1010" s="26">
        <v>33.433300000000003</v>
      </c>
      <c r="B1010" s="17">
        <v>0.28999999999999998</v>
      </c>
      <c r="C1010" s="17">
        <v>0.12706799999999999</v>
      </c>
      <c r="D1010" s="17">
        <v>4.5386000000000003E-2</v>
      </c>
      <c r="E1010" s="17">
        <v>2.0913999999999999E-2</v>
      </c>
      <c r="F1010" s="27">
        <f t="shared" si="15"/>
        <v>33</v>
      </c>
    </row>
    <row r="1011" spans="1:6" x14ac:dyDescent="0.25">
      <c r="A1011" s="26">
        <v>33.466700000000003</v>
      </c>
      <c r="B1011" s="17">
        <v>0.28999999999999998</v>
      </c>
      <c r="C1011" s="17">
        <v>0.12670799999999999</v>
      </c>
      <c r="D1011" s="17">
        <v>4.5118999999999999E-2</v>
      </c>
      <c r="E1011" s="17">
        <v>2.0798000000000001E-2</v>
      </c>
      <c r="F1011" s="27">
        <f t="shared" si="15"/>
        <v>33</v>
      </c>
    </row>
    <row r="1012" spans="1:6" x14ac:dyDescent="0.25">
      <c r="A1012" s="26">
        <v>33.5</v>
      </c>
      <c r="B1012" s="17">
        <v>0.28999999999999998</v>
      </c>
      <c r="C1012" s="17">
        <v>0.126468</v>
      </c>
      <c r="D1012" s="17">
        <v>4.4985999999999998E-2</v>
      </c>
      <c r="E1012" s="17">
        <v>2.0736999999999998E-2</v>
      </c>
      <c r="F1012" s="27">
        <f t="shared" si="15"/>
        <v>34</v>
      </c>
    </row>
    <row r="1013" spans="1:6" x14ac:dyDescent="0.25">
      <c r="A1013" s="26">
        <v>33.533299999999997</v>
      </c>
      <c r="B1013" s="17">
        <v>0.28999999999999998</v>
      </c>
      <c r="C1013" s="17">
        <v>0.12628600000000001</v>
      </c>
      <c r="D1013" s="17">
        <v>4.4858000000000002E-2</v>
      </c>
      <c r="E1013" s="17">
        <v>2.0670999999999998E-2</v>
      </c>
      <c r="F1013" s="27">
        <f t="shared" si="15"/>
        <v>34</v>
      </c>
    </row>
    <row r="1014" spans="1:6" x14ac:dyDescent="0.25">
      <c r="A1014" s="26">
        <v>33.566699999999997</v>
      </c>
      <c r="B1014" s="17">
        <v>0.28999999999999998</v>
      </c>
      <c r="C1014" s="17">
        <v>0.126082</v>
      </c>
      <c r="D1014" s="17">
        <v>4.4761000000000002E-2</v>
      </c>
      <c r="E1014" s="17">
        <v>2.0604999999999998E-2</v>
      </c>
      <c r="F1014" s="27">
        <f t="shared" si="15"/>
        <v>34</v>
      </c>
    </row>
    <row r="1015" spans="1:6" x14ac:dyDescent="0.25">
      <c r="A1015" s="26">
        <v>33.6</v>
      </c>
      <c r="B1015" s="17">
        <v>0.28999999999999998</v>
      </c>
      <c r="C1015" s="17">
        <v>0.12590000000000001</v>
      </c>
      <c r="D1015" s="17">
        <v>4.4653999999999999E-2</v>
      </c>
      <c r="E1015" s="17">
        <v>2.0577000000000002E-2</v>
      </c>
      <c r="F1015" s="27">
        <f t="shared" si="15"/>
        <v>34</v>
      </c>
    </row>
    <row r="1016" spans="1:6" x14ac:dyDescent="0.25">
      <c r="A1016" s="26">
        <v>33.633299999999998</v>
      </c>
      <c r="B1016" s="17">
        <v>0.28999999999999998</v>
      </c>
      <c r="C1016" s="17">
        <v>0.12573699999999999</v>
      </c>
      <c r="D1016" s="17">
        <v>4.4569999999999999E-2</v>
      </c>
      <c r="E1016" s="17">
        <v>2.0544E-2</v>
      </c>
      <c r="F1016" s="27">
        <f t="shared" si="15"/>
        <v>34</v>
      </c>
    </row>
    <row r="1017" spans="1:6" x14ac:dyDescent="0.25">
      <c r="A1017" s="26">
        <v>33.666699999999999</v>
      </c>
      <c r="B1017" s="17">
        <v>0.28999999999999998</v>
      </c>
      <c r="C1017" s="17">
        <v>0.12561</v>
      </c>
      <c r="D1017" s="17">
        <v>4.4488E-2</v>
      </c>
      <c r="E1017" s="17">
        <v>2.0528000000000001E-2</v>
      </c>
      <c r="F1017" s="27">
        <f t="shared" si="15"/>
        <v>34</v>
      </c>
    </row>
    <row r="1018" spans="1:6" x14ac:dyDescent="0.25">
      <c r="A1018" s="26">
        <v>33.700000000000003</v>
      </c>
      <c r="B1018" s="17">
        <v>0.28999999999999998</v>
      </c>
      <c r="C1018" s="17">
        <v>0.12551399999999999</v>
      </c>
      <c r="D1018" s="17">
        <v>4.4424999999999999E-2</v>
      </c>
      <c r="E1018" s="17">
        <v>2.0494999999999999E-2</v>
      </c>
      <c r="F1018" s="27">
        <f t="shared" si="15"/>
        <v>34</v>
      </c>
    </row>
    <row r="1019" spans="1:6" x14ac:dyDescent="0.25">
      <c r="A1019" s="26">
        <v>33.7333</v>
      </c>
      <c r="B1019" s="17">
        <v>0.28999999999999998</v>
      </c>
      <c r="C1019" s="17">
        <v>0.12540100000000001</v>
      </c>
      <c r="D1019" s="17">
        <v>4.4352999999999997E-2</v>
      </c>
      <c r="E1019" s="17">
        <v>2.044E-2</v>
      </c>
      <c r="F1019" s="27">
        <f t="shared" si="15"/>
        <v>34</v>
      </c>
    </row>
    <row r="1020" spans="1:6" x14ac:dyDescent="0.25">
      <c r="A1020" s="26">
        <v>33.7667</v>
      </c>
      <c r="B1020" s="17">
        <v>0.28999999999999998</v>
      </c>
      <c r="C1020" s="17">
        <v>0.12525600000000001</v>
      </c>
      <c r="D1020" s="17">
        <v>4.4259E-2</v>
      </c>
      <c r="E1020" s="17">
        <v>2.0389999999999998E-2</v>
      </c>
      <c r="F1020" s="27">
        <f t="shared" si="15"/>
        <v>34</v>
      </c>
    </row>
    <row r="1021" spans="1:6" x14ac:dyDescent="0.25">
      <c r="A1021" s="26">
        <v>33.799999999999997</v>
      </c>
      <c r="B1021" s="17">
        <v>0.28999999999999998</v>
      </c>
      <c r="C1021" s="17">
        <v>0.125088</v>
      </c>
      <c r="D1021" s="17">
        <v>4.4183E-2</v>
      </c>
      <c r="E1021" s="17">
        <v>2.0346E-2</v>
      </c>
      <c r="F1021" s="27">
        <f t="shared" si="15"/>
        <v>34</v>
      </c>
    </row>
    <row r="1022" spans="1:6" x14ac:dyDescent="0.25">
      <c r="A1022" s="26">
        <v>33.833300000000001</v>
      </c>
      <c r="B1022" s="17">
        <v>0.28000000000000003</v>
      </c>
      <c r="C1022" s="17">
        <v>0.124915</v>
      </c>
      <c r="D1022" s="17">
        <v>4.4110999999999997E-2</v>
      </c>
      <c r="E1022" s="17">
        <v>2.0313000000000001E-2</v>
      </c>
      <c r="F1022" s="27">
        <f t="shared" si="15"/>
        <v>34</v>
      </c>
    </row>
    <row r="1023" spans="1:6" x14ac:dyDescent="0.25">
      <c r="A1023" s="26">
        <v>33.866700000000002</v>
      </c>
      <c r="B1023" s="17">
        <v>0.28000000000000003</v>
      </c>
      <c r="C1023" s="17">
        <v>0.124752</v>
      </c>
      <c r="D1023" s="17">
        <v>4.4045000000000001E-2</v>
      </c>
      <c r="E1023" s="17">
        <v>2.0291E-2</v>
      </c>
      <c r="F1023" s="27">
        <f t="shared" si="15"/>
        <v>34</v>
      </c>
    </row>
    <row r="1024" spans="1:6" x14ac:dyDescent="0.25">
      <c r="A1024" s="26">
        <v>33.9</v>
      </c>
      <c r="B1024" s="17">
        <v>0.28000000000000003</v>
      </c>
      <c r="C1024" s="17">
        <v>0.124639</v>
      </c>
      <c r="D1024" s="17">
        <v>4.3973999999999999E-2</v>
      </c>
      <c r="E1024" s="17">
        <v>2.0247000000000001E-2</v>
      </c>
      <c r="F1024" s="27">
        <f t="shared" si="15"/>
        <v>34</v>
      </c>
    </row>
    <row r="1025" spans="1:6" x14ac:dyDescent="0.25">
      <c r="A1025" s="26">
        <v>33.933300000000003</v>
      </c>
      <c r="B1025" s="17">
        <v>0.28000000000000003</v>
      </c>
      <c r="C1025" s="17">
        <v>0.12450700000000001</v>
      </c>
      <c r="D1025" s="17">
        <v>4.3908000000000003E-2</v>
      </c>
      <c r="E1025" s="17">
        <v>2.0198000000000001E-2</v>
      </c>
      <c r="F1025" s="27">
        <f t="shared" si="15"/>
        <v>34</v>
      </c>
    </row>
    <row r="1026" spans="1:6" x14ac:dyDescent="0.25">
      <c r="A1026" s="26">
        <v>33.966700000000003</v>
      </c>
      <c r="B1026" s="17">
        <v>0.28000000000000003</v>
      </c>
      <c r="C1026" s="17">
        <v>0.124362</v>
      </c>
      <c r="D1026" s="17">
        <v>4.3820999999999999E-2</v>
      </c>
      <c r="E1026" s="17">
        <v>2.0159E-2</v>
      </c>
      <c r="F1026" s="27">
        <f t="shared" si="15"/>
        <v>34</v>
      </c>
    </row>
    <row r="1027" spans="1:6" x14ac:dyDescent="0.25">
      <c r="A1027" s="26">
        <v>34</v>
      </c>
      <c r="B1027" s="17">
        <v>0.28000000000000003</v>
      </c>
      <c r="C1027" s="17">
        <v>0.124185</v>
      </c>
      <c r="D1027" s="17">
        <v>4.3714999999999997E-2</v>
      </c>
      <c r="E1027" s="17">
        <v>2.0115999999999998E-2</v>
      </c>
      <c r="F1027" s="27">
        <f t="shared" si="15"/>
        <v>34</v>
      </c>
    </row>
    <row r="1028" spans="1:6" x14ac:dyDescent="0.25">
      <c r="A1028" s="26">
        <v>34.033299999999997</v>
      </c>
      <c r="B1028" s="17">
        <v>0.28000000000000003</v>
      </c>
      <c r="C1028" s="17">
        <v>0.12403599999999999</v>
      </c>
      <c r="D1028" s="17">
        <v>4.3643000000000001E-2</v>
      </c>
      <c r="E1028" s="17">
        <v>2.0077000000000001E-2</v>
      </c>
      <c r="F1028" s="27">
        <f t="shared" si="15"/>
        <v>34</v>
      </c>
    </row>
    <row r="1029" spans="1:6" x14ac:dyDescent="0.25">
      <c r="A1029" s="26">
        <v>34.066699999999997</v>
      </c>
      <c r="B1029" s="17">
        <v>0.28000000000000003</v>
      </c>
      <c r="C1029" s="17">
        <v>0.123899</v>
      </c>
      <c r="D1029" s="17">
        <v>4.3582000000000003E-2</v>
      </c>
      <c r="E1029" s="17">
        <v>2.0043999999999999E-2</v>
      </c>
      <c r="F1029" s="27">
        <f t="shared" si="15"/>
        <v>34</v>
      </c>
    </row>
    <row r="1030" spans="1:6" x14ac:dyDescent="0.25">
      <c r="A1030" s="26">
        <v>34.1</v>
      </c>
      <c r="B1030" s="17">
        <v>0.28000000000000003</v>
      </c>
      <c r="C1030" s="17">
        <v>0.123777</v>
      </c>
      <c r="D1030" s="17">
        <v>4.3513999999999997E-2</v>
      </c>
      <c r="E1030" s="17">
        <v>2.0032999999999999E-2</v>
      </c>
      <c r="F1030" s="27">
        <f t="shared" si="15"/>
        <v>34</v>
      </c>
    </row>
    <row r="1031" spans="1:6" x14ac:dyDescent="0.25">
      <c r="A1031" s="26">
        <v>34.133299999999998</v>
      </c>
      <c r="B1031" s="17">
        <v>0.28000000000000003</v>
      </c>
      <c r="C1031" s="17">
        <v>0.123637</v>
      </c>
      <c r="D1031" s="17">
        <v>4.3448000000000001E-2</v>
      </c>
      <c r="E1031" s="17">
        <v>2.0005999999999999E-2</v>
      </c>
      <c r="F1031" s="27">
        <f t="shared" si="15"/>
        <v>34</v>
      </c>
    </row>
    <row r="1032" spans="1:6" x14ac:dyDescent="0.25">
      <c r="A1032" s="26">
        <v>34.166699999999999</v>
      </c>
      <c r="B1032" s="17">
        <v>0.28000000000000003</v>
      </c>
      <c r="C1032" s="17">
        <v>0.123483</v>
      </c>
      <c r="D1032" s="17">
        <v>4.3361999999999998E-2</v>
      </c>
      <c r="E1032" s="17">
        <v>1.9977999999999999E-2</v>
      </c>
      <c r="F1032" s="27">
        <f t="shared" si="15"/>
        <v>34</v>
      </c>
    </row>
    <row r="1033" spans="1:6" x14ac:dyDescent="0.25">
      <c r="A1033" s="26">
        <v>34.200000000000003</v>
      </c>
      <c r="B1033" s="17">
        <v>0.28000000000000003</v>
      </c>
      <c r="C1033" s="17">
        <v>0.123365</v>
      </c>
      <c r="D1033" s="17">
        <v>4.3292999999999998E-2</v>
      </c>
      <c r="E1033" s="17">
        <v>1.9928999999999999E-2</v>
      </c>
      <c r="F1033" s="27">
        <f t="shared" ref="F1033:F1096" si="16">ROUND(A1033,0)</f>
        <v>34</v>
      </c>
    </row>
    <row r="1034" spans="1:6" x14ac:dyDescent="0.25">
      <c r="A1034" s="26">
        <v>34.2333</v>
      </c>
      <c r="B1034" s="17">
        <v>0.28000000000000003</v>
      </c>
      <c r="C1034" s="17">
        <v>0.123233</v>
      </c>
      <c r="D1034" s="17">
        <v>4.3232E-2</v>
      </c>
      <c r="E1034" s="17">
        <v>1.9885E-2</v>
      </c>
      <c r="F1034" s="27">
        <f t="shared" si="16"/>
        <v>34</v>
      </c>
    </row>
    <row r="1035" spans="1:6" x14ac:dyDescent="0.25">
      <c r="A1035" s="26">
        <v>34.2667</v>
      </c>
      <c r="B1035" s="17">
        <v>0.28000000000000003</v>
      </c>
      <c r="C1035" s="17">
        <v>0.12306499999999999</v>
      </c>
      <c r="D1035" s="17">
        <v>4.3175999999999999E-2</v>
      </c>
      <c r="E1035" s="17">
        <v>1.9824999999999999E-2</v>
      </c>
      <c r="F1035" s="27">
        <f t="shared" si="16"/>
        <v>34</v>
      </c>
    </row>
    <row r="1036" spans="1:6" x14ac:dyDescent="0.25">
      <c r="A1036" s="26">
        <v>34.299999999999997</v>
      </c>
      <c r="B1036" s="17">
        <v>0.28000000000000003</v>
      </c>
      <c r="C1036" s="17">
        <v>0.122866</v>
      </c>
      <c r="D1036" s="17">
        <v>4.3103000000000002E-2</v>
      </c>
      <c r="E1036" s="17">
        <v>1.9758999999999999E-2</v>
      </c>
      <c r="F1036" s="27">
        <f t="shared" si="16"/>
        <v>34</v>
      </c>
    </row>
    <row r="1037" spans="1:6" x14ac:dyDescent="0.25">
      <c r="A1037" s="26">
        <v>34.333300000000001</v>
      </c>
      <c r="B1037" s="17">
        <v>0.28000000000000003</v>
      </c>
      <c r="C1037" s="17">
        <v>0.12270200000000001</v>
      </c>
      <c r="D1037" s="17">
        <v>4.3026000000000002E-2</v>
      </c>
      <c r="E1037" s="17">
        <v>1.9709999999999998E-2</v>
      </c>
      <c r="F1037" s="27">
        <f t="shared" si="16"/>
        <v>34</v>
      </c>
    </row>
    <row r="1038" spans="1:6" x14ac:dyDescent="0.25">
      <c r="A1038" s="26">
        <v>34.366700000000002</v>
      </c>
      <c r="B1038" s="17">
        <v>0.28000000000000003</v>
      </c>
      <c r="C1038" s="17">
        <v>0.12256599999999999</v>
      </c>
      <c r="D1038" s="17">
        <v>4.2950000000000002E-2</v>
      </c>
      <c r="E1038" s="17">
        <v>1.9677E-2</v>
      </c>
      <c r="F1038" s="27">
        <f t="shared" si="16"/>
        <v>34</v>
      </c>
    </row>
    <row r="1039" spans="1:6" x14ac:dyDescent="0.25">
      <c r="A1039" s="26">
        <v>34.4</v>
      </c>
      <c r="B1039" s="17">
        <v>0.28000000000000003</v>
      </c>
      <c r="C1039" s="17">
        <v>0.122471</v>
      </c>
      <c r="D1039" s="17">
        <v>4.2888999999999997E-2</v>
      </c>
      <c r="E1039" s="17">
        <v>1.9628E-2</v>
      </c>
      <c r="F1039" s="27">
        <f t="shared" si="16"/>
        <v>34</v>
      </c>
    </row>
    <row r="1040" spans="1:6" x14ac:dyDescent="0.25">
      <c r="A1040" s="26">
        <v>34.433300000000003</v>
      </c>
      <c r="B1040" s="17">
        <v>0.28000000000000003</v>
      </c>
      <c r="C1040" s="17">
        <v>0.122339</v>
      </c>
      <c r="D1040" s="17">
        <v>4.2790000000000002E-2</v>
      </c>
      <c r="E1040" s="17">
        <v>1.9578999999999999E-2</v>
      </c>
      <c r="F1040" s="27">
        <f t="shared" si="16"/>
        <v>34</v>
      </c>
    </row>
    <row r="1041" spans="1:6" x14ac:dyDescent="0.25">
      <c r="A1041" s="26">
        <v>34.466700000000003</v>
      </c>
      <c r="B1041" s="17">
        <v>0.28000000000000003</v>
      </c>
      <c r="C1041" s="17">
        <v>0.122049</v>
      </c>
      <c r="D1041" s="17">
        <v>4.2560000000000001E-2</v>
      </c>
      <c r="E1041" s="17">
        <v>1.9508000000000001E-2</v>
      </c>
      <c r="F1041" s="27">
        <f t="shared" si="16"/>
        <v>34</v>
      </c>
    </row>
    <row r="1042" spans="1:6" x14ac:dyDescent="0.25">
      <c r="A1042" s="26">
        <v>34.5</v>
      </c>
      <c r="B1042" s="17">
        <v>0.28000000000000003</v>
      </c>
      <c r="C1042" s="17">
        <v>0.121794</v>
      </c>
      <c r="D1042" s="17">
        <v>4.2374000000000002E-2</v>
      </c>
      <c r="E1042" s="17">
        <v>1.9442000000000001E-2</v>
      </c>
      <c r="F1042" s="27">
        <f t="shared" si="16"/>
        <v>35</v>
      </c>
    </row>
    <row r="1043" spans="1:6" x14ac:dyDescent="0.25">
      <c r="A1043" s="26">
        <v>34.533299999999997</v>
      </c>
      <c r="B1043" s="17">
        <v>0.28000000000000003</v>
      </c>
      <c r="C1043" s="17">
        <v>0.121584</v>
      </c>
      <c r="D1043" s="17">
        <v>4.2270000000000002E-2</v>
      </c>
      <c r="E1043" s="17">
        <v>1.9415000000000002E-2</v>
      </c>
      <c r="F1043" s="27">
        <f t="shared" si="16"/>
        <v>35</v>
      </c>
    </row>
    <row r="1044" spans="1:6" x14ac:dyDescent="0.25">
      <c r="A1044" s="26">
        <v>34.566699999999997</v>
      </c>
      <c r="B1044" s="17">
        <v>0.28000000000000003</v>
      </c>
      <c r="C1044" s="17">
        <v>0.12139800000000001</v>
      </c>
      <c r="D1044" s="17">
        <v>4.2158000000000001E-2</v>
      </c>
      <c r="E1044" s="17">
        <v>1.9342999999999999E-2</v>
      </c>
      <c r="F1044" s="27">
        <f t="shared" si="16"/>
        <v>35</v>
      </c>
    </row>
    <row r="1045" spans="1:6" x14ac:dyDescent="0.25">
      <c r="A1045" s="26">
        <v>34.6</v>
      </c>
      <c r="B1045" s="17">
        <v>0.28000000000000003</v>
      </c>
      <c r="C1045" s="17">
        <v>0.121243</v>
      </c>
      <c r="D1045" s="17">
        <v>4.2077000000000003E-2</v>
      </c>
      <c r="E1045" s="17">
        <v>1.9316E-2</v>
      </c>
      <c r="F1045" s="27">
        <f t="shared" si="16"/>
        <v>35</v>
      </c>
    </row>
    <row r="1046" spans="1:6" x14ac:dyDescent="0.25">
      <c r="A1046" s="26">
        <v>34.633299999999998</v>
      </c>
      <c r="B1046" s="17">
        <v>0.28000000000000003</v>
      </c>
      <c r="C1046" s="17">
        <v>0.121098</v>
      </c>
      <c r="D1046" s="17">
        <v>4.1987999999999998E-2</v>
      </c>
      <c r="E1046" s="17">
        <v>1.9255999999999999E-2</v>
      </c>
      <c r="F1046" s="27">
        <f t="shared" si="16"/>
        <v>35</v>
      </c>
    </row>
    <row r="1047" spans="1:6" x14ac:dyDescent="0.25">
      <c r="A1047" s="26">
        <v>34.666699999999999</v>
      </c>
      <c r="B1047" s="17">
        <v>0.28000000000000003</v>
      </c>
      <c r="C1047" s="17">
        <v>0.120948</v>
      </c>
      <c r="D1047" s="17">
        <v>4.1937000000000002E-2</v>
      </c>
      <c r="E1047" s="17">
        <v>1.9212E-2</v>
      </c>
      <c r="F1047" s="27">
        <f t="shared" si="16"/>
        <v>35</v>
      </c>
    </row>
    <row r="1048" spans="1:6" x14ac:dyDescent="0.25">
      <c r="A1048" s="26">
        <v>34.700000000000003</v>
      </c>
      <c r="B1048" s="17">
        <v>0.28000000000000003</v>
      </c>
      <c r="C1048" s="17">
        <v>0.120793</v>
      </c>
      <c r="D1048" s="17">
        <v>4.1866E-2</v>
      </c>
      <c r="E1048" s="17">
        <v>1.9184E-2</v>
      </c>
      <c r="F1048" s="27">
        <f t="shared" si="16"/>
        <v>35</v>
      </c>
    </row>
    <row r="1049" spans="1:6" x14ac:dyDescent="0.25">
      <c r="A1049" s="26">
        <v>34.7333</v>
      </c>
      <c r="B1049" s="17">
        <v>0.28000000000000003</v>
      </c>
      <c r="C1049" s="17">
        <v>0.120675</v>
      </c>
      <c r="D1049" s="17">
        <v>4.1764999999999997E-2</v>
      </c>
      <c r="E1049" s="17">
        <v>1.9146E-2</v>
      </c>
      <c r="F1049" s="27">
        <f t="shared" si="16"/>
        <v>35</v>
      </c>
    </row>
    <row r="1050" spans="1:6" x14ac:dyDescent="0.25">
      <c r="A1050" s="26">
        <v>34.7667</v>
      </c>
      <c r="B1050" s="17">
        <v>0.28000000000000003</v>
      </c>
      <c r="C1050" s="17">
        <v>0.120462</v>
      </c>
      <c r="D1050" s="17">
        <v>4.1679000000000001E-2</v>
      </c>
      <c r="E1050" s="17">
        <v>1.9113000000000002E-2</v>
      </c>
      <c r="F1050" s="27">
        <f t="shared" si="16"/>
        <v>35</v>
      </c>
    </row>
    <row r="1051" spans="1:6" x14ac:dyDescent="0.25">
      <c r="A1051" s="26">
        <v>34.799999999999997</v>
      </c>
      <c r="B1051" s="17">
        <v>0.28000000000000003</v>
      </c>
      <c r="C1051" s="17">
        <v>0.12031699999999999</v>
      </c>
      <c r="D1051" s="17">
        <v>4.1598000000000003E-2</v>
      </c>
      <c r="E1051" s="17">
        <v>1.907E-2</v>
      </c>
      <c r="F1051" s="27">
        <f t="shared" si="16"/>
        <v>35</v>
      </c>
    </row>
    <row r="1052" spans="1:6" x14ac:dyDescent="0.25">
      <c r="A1052" s="26">
        <v>34.833300000000001</v>
      </c>
      <c r="B1052" s="17">
        <v>0.28000000000000003</v>
      </c>
      <c r="C1052" s="17">
        <v>0.120199</v>
      </c>
      <c r="D1052" s="17">
        <v>4.1527000000000001E-2</v>
      </c>
      <c r="E1052" s="17">
        <v>1.9042E-2</v>
      </c>
      <c r="F1052" s="27">
        <f t="shared" si="16"/>
        <v>35</v>
      </c>
    </row>
    <row r="1053" spans="1:6" x14ac:dyDescent="0.25">
      <c r="A1053" s="26">
        <v>34.866700000000002</v>
      </c>
      <c r="B1053" s="17">
        <v>0.28000000000000003</v>
      </c>
      <c r="C1053" s="17">
        <v>0.120086</v>
      </c>
      <c r="D1053" s="17">
        <v>4.1466999999999997E-2</v>
      </c>
      <c r="E1053" s="17">
        <v>1.9015000000000001E-2</v>
      </c>
      <c r="F1053" s="27">
        <f t="shared" si="16"/>
        <v>35</v>
      </c>
    </row>
    <row r="1054" spans="1:6" x14ac:dyDescent="0.25">
      <c r="A1054" s="26">
        <v>34.9</v>
      </c>
      <c r="B1054" s="17">
        <v>0.28000000000000003</v>
      </c>
      <c r="C1054" s="17">
        <v>0.11996800000000001</v>
      </c>
      <c r="D1054" s="17">
        <v>4.1389000000000002E-2</v>
      </c>
      <c r="E1054" s="17">
        <v>1.8988000000000001E-2</v>
      </c>
      <c r="F1054" s="27">
        <f t="shared" si="16"/>
        <v>35</v>
      </c>
    </row>
    <row r="1055" spans="1:6" x14ac:dyDescent="0.25">
      <c r="A1055" s="26">
        <v>34.933300000000003</v>
      </c>
      <c r="B1055" s="17">
        <v>0.28000000000000003</v>
      </c>
      <c r="C1055" s="17">
        <v>0.119809</v>
      </c>
      <c r="D1055" s="17">
        <v>4.1293000000000003E-2</v>
      </c>
      <c r="E1055" s="17">
        <v>1.8928E-2</v>
      </c>
      <c r="F1055" s="27">
        <f t="shared" si="16"/>
        <v>35</v>
      </c>
    </row>
    <row r="1056" spans="1:6" x14ac:dyDescent="0.25">
      <c r="A1056" s="26">
        <v>34.966700000000003</v>
      </c>
      <c r="B1056" s="17">
        <v>0.28000000000000003</v>
      </c>
      <c r="C1056" s="17">
        <v>0.11966400000000001</v>
      </c>
      <c r="D1056" s="17">
        <v>4.1207000000000001E-2</v>
      </c>
      <c r="E1056" s="17">
        <v>1.8884000000000001E-2</v>
      </c>
      <c r="F1056" s="27">
        <f t="shared" si="16"/>
        <v>35</v>
      </c>
    </row>
    <row r="1057" spans="1:6" x14ac:dyDescent="0.25">
      <c r="A1057" s="26">
        <v>35</v>
      </c>
      <c r="B1057" s="17">
        <v>0.28000000000000003</v>
      </c>
      <c r="C1057" s="17">
        <v>0.119519</v>
      </c>
      <c r="D1057" s="17">
        <v>4.1113999999999998E-2</v>
      </c>
      <c r="E1057" s="17">
        <v>1.8818999999999999E-2</v>
      </c>
      <c r="F1057" s="27">
        <f t="shared" si="16"/>
        <v>35</v>
      </c>
    </row>
    <row r="1058" spans="1:6" x14ac:dyDescent="0.25">
      <c r="A1058" s="26">
        <v>35.033299999999997</v>
      </c>
      <c r="B1058" s="17">
        <v>0.28000000000000003</v>
      </c>
      <c r="C1058" s="17">
        <v>0.11940099999999999</v>
      </c>
      <c r="D1058" s="17">
        <v>4.1043000000000003E-2</v>
      </c>
      <c r="E1058" s="17">
        <v>1.8792E-2</v>
      </c>
      <c r="F1058" s="27">
        <f t="shared" si="16"/>
        <v>35</v>
      </c>
    </row>
    <row r="1059" spans="1:6" x14ac:dyDescent="0.25">
      <c r="A1059" s="26">
        <v>35.066699999999997</v>
      </c>
      <c r="B1059" s="17">
        <v>0.28000000000000003</v>
      </c>
      <c r="C1059" s="17">
        <v>0.119265</v>
      </c>
      <c r="D1059" s="17">
        <v>4.1001000000000003E-2</v>
      </c>
      <c r="E1059" s="17">
        <v>1.8765E-2</v>
      </c>
      <c r="F1059" s="27">
        <f t="shared" si="16"/>
        <v>35</v>
      </c>
    </row>
    <row r="1060" spans="1:6" x14ac:dyDescent="0.25">
      <c r="A1060" s="26">
        <v>35.1</v>
      </c>
      <c r="B1060" s="17">
        <v>0.28000000000000003</v>
      </c>
      <c r="C1060" s="17">
        <v>0.11916599999999999</v>
      </c>
      <c r="D1060" s="17">
        <v>4.0930000000000001E-2</v>
      </c>
      <c r="E1060" s="17">
        <v>1.8727000000000001E-2</v>
      </c>
      <c r="F1060" s="27">
        <f t="shared" si="16"/>
        <v>35</v>
      </c>
    </row>
    <row r="1061" spans="1:6" x14ac:dyDescent="0.25">
      <c r="A1061" s="26">
        <v>35.133299999999998</v>
      </c>
      <c r="B1061" s="17">
        <v>0.28000000000000003</v>
      </c>
      <c r="C1061" s="17">
        <v>0.11902500000000001</v>
      </c>
      <c r="D1061" s="17">
        <v>4.0882000000000002E-2</v>
      </c>
      <c r="E1061" s="17">
        <v>1.8678E-2</v>
      </c>
      <c r="F1061" s="27">
        <f t="shared" si="16"/>
        <v>35</v>
      </c>
    </row>
    <row r="1062" spans="1:6" x14ac:dyDescent="0.25">
      <c r="A1062" s="26">
        <v>35.166699999999999</v>
      </c>
      <c r="B1062" s="17">
        <v>0.28000000000000003</v>
      </c>
      <c r="C1062" s="17">
        <v>0.118849</v>
      </c>
      <c r="D1062" s="17">
        <v>4.0801999999999998E-2</v>
      </c>
      <c r="E1062" s="17">
        <v>1.8629E-2</v>
      </c>
      <c r="F1062" s="27">
        <f t="shared" si="16"/>
        <v>35</v>
      </c>
    </row>
    <row r="1063" spans="1:6" x14ac:dyDescent="0.25">
      <c r="A1063" s="26">
        <v>35.200000000000003</v>
      </c>
      <c r="B1063" s="17">
        <v>0.27</v>
      </c>
      <c r="C1063" s="17">
        <v>0.11866699999999999</v>
      </c>
      <c r="D1063" s="17">
        <v>4.0724000000000003E-2</v>
      </c>
      <c r="E1063" s="17">
        <v>1.8575000000000001E-2</v>
      </c>
      <c r="F1063" s="27">
        <f t="shared" si="16"/>
        <v>35</v>
      </c>
    </row>
    <row r="1064" spans="1:6" x14ac:dyDescent="0.25">
      <c r="A1064" s="26">
        <v>35.2333</v>
      </c>
      <c r="B1064" s="17">
        <v>0.27</v>
      </c>
      <c r="C1064" s="17">
        <v>0.118491</v>
      </c>
      <c r="D1064" s="17">
        <v>4.0640999999999997E-2</v>
      </c>
      <c r="E1064" s="17">
        <v>1.8547999999999999E-2</v>
      </c>
      <c r="F1064" s="27">
        <f t="shared" si="16"/>
        <v>35</v>
      </c>
    </row>
    <row r="1065" spans="1:6" x14ac:dyDescent="0.25">
      <c r="A1065" s="26">
        <v>35.2667</v>
      </c>
      <c r="B1065" s="17">
        <v>0.27</v>
      </c>
      <c r="C1065" s="17">
        <v>0.118369</v>
      </c>
      <c r="D1065" s="17">
        <v>4.0583000000000001E-2</v>
      </c>
      <c r="E1065" s="17">
        <v>1.8505000000000001E-2</v>
      </c>
      <c r="F1065" s="27">
        <f t="shared" si="16"/>
        <v>35</v>
      </c>
    </row>
    <row r="1066" spans="1:6" x14ac:dyDescent="0.25">
      <c r="A1066" s="26">
        <v>35.299999999999997</v>
      </c>
      <c r="B1066" s="17">
        <v>0.27</v>
      </c>
      <c r="C1066" s="17">
        <v>0.118224</v>
      </c>
      <c r="D1066" s="17">
        <v>4.0530999999999998E-2</v>
      </c>
      <c r="E1066" s="17">
        <v>1.8494E-2</v>
      </c>
      <c r="F1066" s="27">
        <f t="shared" si="16"/>
        <v>35</v>
      </c>
    </row>
    <row r="1067" spans="1:6" x14ac:dyDescent="0.25">
      <c r="A1067" s="26">
        <v>35.333300000000001</v>
      </c>
      <c r="B1067" s="17">
        <v>0.27</v>
      </c>
      <c r="C1067" s="17">
        <v>0.118088</v>
      </c>
      <c r="D1067" s="17">
        <v>4.0455999999999999E-2</v>
      </c>
      <c r="E1067" s="17">
        <v>1.8456E-2</v>
      </c>
      <c r="F1067" s="27">
        <f t="shared" si="16"/>
        <v>35</v>
      </c>
    </row>
    <row r="1068" spans="1:6" x14ac:dyDescent="0.25">
      <c r="A1068" s="26">
        <v>35.366700000000002</v>
      </c>
      <c r="B1068" s="17">
        <v>0.27</v>
      </c>
      <c r="C1068" s="17">
        <v>0.11795700000000001</v>
      </c>
      <c r="D1068" s="17">
        <v>4.0399999999999998E-2</v>
      </c>
      <c r="E1068" s="17">
        <v>1.8422999999999998E-2</v>
      </c>
      <c r="F1068" s="27">
        <f t="shared" si="16"/>
        <v>35</v>
      </c>
    </row>
    <row r="1069" spans="1:6" x14ac:dyDescent="0.25">
      <c r="A1069" s="26">
        <v>35.4</v>
      </c>
      <c r="B1069" s="17">
        <v>0.27</v>
      </c>
      <c r="C1069" s="17">
        <v>0.117808</v>
      </c>
      <c r="D1069" s="17">
        <v>4.0344999999999999E-2</v>
      </c>
      <c r="E1069" s="17">
        <v>1.8391000000000001E-2</v>
      </c>
      <c r="F1069" s="27">
        <f t="shared" si="16"/>
        <v>35</v>
      </c>
    </row>
    <row r="1070" spans="1:6" x14ac:dyDescent="0.25">
      <c r="A1070" s="26">
        <v>35.433300000000003</v>
      </c>
      <c r="B1070" s="17">
        <v>0.27</v>
      </c>
      <c r="C1070" s="17">
        <v>0.11768099999999999</v>
      </c>
      <c r="D1070" s="17">
        <v>4.0267999999999998E-2</v>
      </c>
      <c r="E1070" s="17">
        <v>1.8353000000000001E-2</v>
      </c>
      <c r="F1070" s="27">
        <f t="shared" si="16"/>
        <v>35</v>
      </c>
    </row>
    <row r="1071" spans="1:6" x14ac:dyDescent="0.25">
      <c r="A1071" s="26">
        <v>35.466700000000003</v>
      </c>
      <c r="B1071" s="17">
        <v>0.27</v>
      </c>
      <c r="C1071" s="17">
        <v>0.11745999999999999</v>
      </c>
      <c r="D1071" s="17">
        <v>4.0147000000000002E-2</v>
      </c>
      <c r="E1071" s="17">
        <v>1.8272E-2</v>
      </c>
      <c r="F1071" s="27">
        <f t="shared" si="16"/>
        <v>35</v>
      </c>
    </row>
    <row r="1072" spans="1:6" x14ac:dyDescent="0.25">
      <c r="A1072" s="26">
        <v>35.5</v>
      </c>
      <c r="B1072" s="17">
        <v>0.27</v>
      </c>
      <c r="C1072" s="17">
        <v>0.117035</v>
      </c>
      <c r="D1072" s="17">
        <v>3.9949999999999999E-2</v>
      </c>
      <c r="E1072" s="17">
        <v>1.8186000000000001E-2</v>
      </c>
      <c r="F1072" s="27">
        <f t="shared" si="16"/>
        <v>36</v>
      </c>
    </row>
    <row r="1073" spans="1:6" x14ac:dyDescent="0.25">
      <c r="A1073" s="26">
        <v>35.533299999999997</v>
      </c>
      <c r="B1073" s="17">
        <v>0.27</v>
      </c>
      <c r="C1073" s="17">
        <v>0.11686299999999999</v>
      </c>
      <c r="D1073" s="17">
        <v>3.9843999999999997E-2</v>
      </c>
      <c r="E1073" s="17">
        <v>1.8121000000000002E-2</v>
      </c>
      <c r="F1073" s="27">
        <f t="shared" si="16"/>
        <v>36</v>
      </c>
    </row>
    <row r="1074" spans="1:6" x14ac:dyDescent="0.25">
      <c r="A1074" s="26">
        <v>35.566699999999997</v>
      </c>
      <c r="B1074" s="17">
        <v>0.27</v>
      </c>
      <c r="C1074" s="17">
        <v>0.116745</v>
      </c>
      <c r="D1074" s="17">
        <v>3.9744000000000002E-2</v>
      </c>
      <c r="E1074" s="17">
        <v>1.8062000000000002E-2</v>
      </c>
      <c r="F1074" s="27">
        <f t="shared" si="16"/>
        <v>36</v>
      </c>
    </row>
    <row r="1075" spans="1:6" x14ac:dyDescent="0.25">
      <c r="A1075" s="26">
        <v>35.6</v>
      </c>
      <c r="B1075" s="17">
        <v>0.27</v>
      </c>
      <c r="C1075" s="17">
        <v>0.116537</v>
      </c>
      <c r="D1075" s="17">
        <v>3.9678999999999999E-2</v>
      </c>
      <c r="E1075" s="17">
        <v>1.8046E-2</v>
      </c>
      <c r="F1075" s="27">
        <f t="shared" si="16"/>
        <v>36</v>
      </c>
    </row>
    <row r="1076" spans="1:6" x14ac:dyDescent="0.25">
      <c r="A1076" s="26">
        <v>35.633299999999998</v>
      </c>
      <c r="B1076" s="17">
        <v>0.27</v>
      </c>
      <c r="C1076" s="17">
        <v>0.116401</v>
      </c>
      <c r="D1076" s="17">
        <v>3.9595999999999999E-2</v>
      </c>
      <c r="E1076" s="17">
        <v>1.797E-2</v>
      </c>
      <c r="F1076" s="27">
        <f t="shared" si="16"/>
        <v>36</v>
      </c>
    </row>
    <row r="1077" spans="1:6" x14ac:dyDescent="0.25">
      <c r="A1077" s="26">
        <v>35.666699999999999</v>
      </c>
      <c r="B1077" s="17">
        <v>0.27</v>
      </c>
      <c r="C1077" s="17">
        <v>0.11626</v>
      </c>
      <c r="D1077" s="17">
        <v>3.9516000000000003E-2</v>
      </c>
      <c r="E1077" s="17">
        <v>1.7933000000000001E-2</v>
      </c>
      <c r="F1077" s="27">
        <f t="shared" si="16"/>
        <v>36</v>
      </c>
    </row>
    <row r="1078" spans="1:6" x14ac:dyDescent="0.25">
      <c r="A1078" s="26">
        <v>35.700000000000003</v>
      </c>
      <c r="B1078" s="17">
        <v>0.27</v>
      </c>
      <c r="C1078" s="17">
        <v>0.116107</v>
      </c>
      <c r="D1078" s="17">
        <v>3.9416E-2</v>
      </c>
      <c r="E1078" s="17">
        <v>1.7867999999999998E-2</v>
      </c>
      <c r="F1078" s="27">
        <f t="shared" si="16"/>
        <v>36</v>
      </c>
    </row>
    <row r="1079" spans="1:6" x14ac:dyDescent="0.25">
      <c r="A1079" s="26">
        <v>35.7333</v>
      </c>
      <c r="B1079" s="17">
        <v>0.27</v>
      </c>
      <c r="C1079" s="17">
        <v>0.11604299999999999</v>
      </c>
      <c r="D1079" s="17">
        <v>3.9364000000000003E-2</v>
      </c>
      <c r="E1079" s="17">
        <v>1.7836000000000001E-2</v>
      </c>
      <c r="F1079" s="27">
        <f t="shared" si="16"/>
        <v>36</v>
      </c>
    </row>
    <row r="1080" spans="1:6" x14ac:dyDescent="0.25">
      <c r="A1080" s="26">
        <v>35.7667</v>
      </c>
      <c r="B1080" s="17">
        <v>0.27</v>
      </c>
      <c r="C1080" s="17">
        <v>0.11594400000000001</v>
      </c>
      <c r="D1080" s="17">
        <v>3.9283999999999999E-2</v>
      </c>
      <c r="E1080" s="17">
        <v>1.7787000000000001E-2</v>
      </c>
      <c r="F1080" s="27">
        <f t="shared" si="16"/>
        <v>36</v>
      </c>
    </row>
    <row r="1081" spans="1:6" x14ac:dyDescent="0.25">
      <c r="A1081" s="26">
        <v>35.799999999999997</v>
      </c>
      <c r="B1081" s="17">
        <v>0.27</v>
      </c>
      <c r="C1081" s="17">
        <v>0.115781</v>
      </c>
      <c r="D1081" s="17">
        <v>3.9217000000000002E-2</v>
      </c>
      <c r="E1081" s="17">
        <v>1.7745E-2</v>
      </c>
      <c r="F1081" s="27">
        <f t="shared" si="16"/>
        <v>36</v>
      </c>
    </row>
    <row r="1082" spans="1:6" x14ac:dyDescent="0.25">
      <c r="A1082" s="26">
        <v>35.833300000000001</v>
      </c>
      <c r="B1082" s="17">
        <v>0.27</v>
      </c>
      <c r="C1082" s="17">
        <v>0.115658</v>
      </c>
      <c r="D1082" s="17">
        <v>3.9167E-2</v>
      </c>
      <c r="E1082" s="17">
        <v>1.7729000000000002E-2</v>
      </c>
      <c r="F1082" s="27">
        <f t="shared" si="16"/>
        <v>36</v>
      </c>
    </row>
    <row r="1083" spans="1:6" x14ac:dyDescent="0.25">
      <c r="A1083" s="26">
        <v>35.866700000000002</v>
      </c>
      <c r="B1083" s="17">
        <v>0.27</v>
      </c>
      <c r="C1083" s="17">
        <v>0.115518</v>
      </c>
      <c r="D1083" s="17">
        <v>3.9099000000000002E-2</v>
      </c>
      <c r="E1083" s="17">
        <v>1.7696E-2</v>
      </c>
      <c r="F1083" s="27">
        <f t="shared" si="16"/>
        <v>36</v>
      </c>
    </row>
    <row r="1084" spans="1:6" x14ac:dyDescent="0.25">
      <c r="A1084" s="26">
        <v>35.9</v>
      </c>
      <c r="B1084" s="17">
        <v>0.27</v>
      </c>
      <c r="C1084" s="17">
        <v>0.115401</v>
      </c>
      <c r="D1084" s="17">
        <v>3.9057000000000001E-2</v>
      </c>
      <c r="E1084" s="17">
        <v>1.7654E-2</v>
      </c>
      <c r="F1084" s="27">
        <f t="shared" si="16"/>
        <v>36</v>
      </c>
    </row>
    <row r="1085" spans="1:6" x14ac:dyDescent="0.25">
      <c r="A1085" s="26">
        <v>35.933300000000003</v>
      </c>
      <c r="B1085" s="17">
        <v>0.27</v>
      </c>
      <c r="C1085" s="17">
        <v>0.11526500000000001</v>
      </c>
      <c r="D1085" s="17">
        <v>3.8972E-2</v>
      </c>
      <c r="E1085" s="17">
        <v>1.7627E-2</v>
      </c>
      <c r="F1085" s="27">
        <f t="shared" si="16"/>
        <v>36</v>
      </c>
    </row>
    <row r="1086" spans="1:6" x14ac:dyDescent="0.25">
      <c r="A1086" s="26">
        <v>35.966700000000003</v>
      </c>
      <c r="B1086" s="17">
        <v>0.27</v>
      </c>
      <c r="C1086" s="17">
        <v>0.11512</v>
      </c>
      <c r="D1086" s="17">
        <v>3.8878000000000003E-2</v>
      </c>
      <c r="E1086" s="17">
        <v>1.7604999999999999E-2</v>
      </c>
      <c r="F1086" s="27">
        <f t="shared" si="16"/>
        <v>36</v>
      </c>
    </row>
    <row r="1087" spans="1:6" x14ac:dyDescent="0.25">
      <c r="A1087" s="26">
        <v>36</v>
      </c>
      <c r="B1087" s="17">
        <v>0.27</v>
      </c>
      <c r="C1087" s="17">
        <v>0.114949</v>
      </c>
      <c r="D1087" s="17">
        <v>3.8795999999999997E-2</v>
      </c>
      <c r="E1087" s="17">
        <v>1.7568E-2</v>
      </c>
      <c r="F1087" s="27">
        <f t="shared" si="16"/>
        <v>36</v>
      </c>
    </row>
    <row r="1088" spans="1:6" x14ac:dyDescent="0.25">
      <c r="A1088" s="26">
        <v>36.033299999999997</v>
      </c>
      <c r="B1088" s="17">
        <v>0.27</v>
      </c>
      <c r="C1088" s="17">
        <v>0.11479499999999999</v>
      </c>
      <c r="D1088" s="17">
        <v>3.8724000000000001E-2</v>
      </c>
      <c r="E1088" s="17">
        <v>1.7552000000000002E-2</v>
      </c>
      <c r="F1088" s="27">
        <f t="shared" si="16"/>
        <v>36</v>
      </c>
    </row>
    <row r="1089" spans="1:6" x14ac:dyDescent="0.25">
      <c r="A1089" s="26">
        <v>36.066699999999997</v>
      </c>
      <c r="B1089" s="17">
        <v>0.27</v>
      </c>
      <c r="C1089" s="17">
        <v>0.11465500000000001</v>
      </c>
      <c r="D1089" s="17">
        <v>3.8670999999999997E-2</v>
      </c>
      <c r="E1089" s="17">
        <v>1.7503999999999999E-2</v>
      </c>
      <c r="F1089" s="27">
        <f t="shared" si="16"/>
        <v>36</v>
      </c>
    </row>
    <row r="1090" spans="1:6" x14ac:dyDescent="0.25">
      <c r="A1090" s="26">
        <v>36.1</v>
      </c>
      <c r="B1090" s="17">
        <v>0.27</v>
      </c>
      <c r="C1090" s="17">
        <v>0.114524</v>
      </c>
      <c r="D1090" s="17">
        <v>3.8584E-2</v>
      </c>
      <c r="E1090" s="17">
        <v>1.7465999999999999E-2</v>
      </c>
      <c r="F1090" s="27">
        <f t="shared" si="16"/>
        <v>36</v>
      </c>
    </row>
    <row r="1091" spans="1:6" x14ac:dyDescent="0.25">
      <c r="A1091" s="26">
        <v>36.133299999999998</v>
      </c>
      <c r="B1091" s="17">
        <v>0.27</v>
      </c>
      <c r="C1091" s="17">
        <v>0.114397</v>
      </c>
      <c r="D1091" s="17">
        <v>3.8515000000000001E-2</v>
      </c>
      <c r="E1091" s="17">
        <v>1.7434000000000002E-2</v>
      </c>
      <c r="F1091" s="27">
        <f t="shared" si="16"/>
        <v>36</v>
      </c>
    </row>
    <row r="1092" spans="1:6" x14ac:dyDescent="0.25">
      <c r="A1092" s="26">
        <v>36.166699999999999</v>
      </c>
      <c r="B1092" s="17">
        <v>0.27</v>
      </c>
      <c r="C1092" s="17">
        <v>0.114149</v>
      </c>
      <c r="D1092" s="17">
        <v>3.8448000000000003E-2</v>
      </c>
      <c r="E1092" s="17">
        <v>1.7381000000000001E-2</v>
      </c>
      <c r="F1092" s="27">
        <f t="shared" si="16"/>
        <v>36</v>
      </c>
    </row>
    <row r="1093" spans="1:6" x14ac:dyDescent="0.25">
      <c r="A1093" s="26">
        <v>36.200000000000003</v>
      </c>
      <c r="B1093" s="17">
        <v>0.27</v>
      </c>
      <c r="C1093" s="17">
        <v>0.114036</v>
      </c>
      <c r="D1093" s="17">
        <v>3.8386000000000003E-2</v>
      </c>
      <c r="E1093" s="17">
        <v>1.7343999999999998E-2</v>
      </c>
      <c r="F1093" s="27">
        <f t="shared" si="16"/>
        <v>36</v>
      </c>
    </row>
    <row r="1094" spans="1:6" x14ac:dyDescent="0.25">
      <c r="A1094" s="26">
        <v>36.2333</v>
      </c>
      <c r="B1094" s="17">
        <v>0.27</v>
      </c>
      <c r="C1094" s="17">
        <v>0.11394600000000001</v>
      </c>
      <c r="D1094" s="17">
        <v>3.8338999999999998E-2</v>
      </c>
      <c r="E1094" s="17">
        <v>1.7295999999999999E-2</v>
      </c>
      <c r="F1094" s="27">
        <f t="shared" si="16"/>
        <v>36</v>
      </c>
    </row>
    <row r="1095" spans="1:6" x14ac:dyDescent="0.25">
      <c r="A1095" s="26">
        <v>36.2667</v>
      </c>
      <c r="B1095" s="17">
        <v>0.27</v>
      </c>
      <c r="C1095" s="17">
        <v>0.113797</v>
      </c>
      <c r="D1095" s="17">
        <v>3.8261999999999997E-2</v>
      </c>
      <c r="E1095" s="17">
        <v>1.7259E-2</v>
      </c>
      <c r="F1095" s="27">
        <f t="shared" si="16"/>
        <v>36</v>
      </c>
    </row>
    <row r="1096" spans="1:6" x14ac:dyDescent="0.25">
      <c r="A1096" s="26">
        <v>36.299999999999997</v>
      </c>
      <c r="B1096" s="17">
        <v>0.27</v>
      </c>
      <c r="C1096" s="17">
        <v>0.11361599999999999</v>
      </c>
      <c r="D1096" s="17">
        <v>3.8217000000000001E-2</v>
      </c>
      <c r="E1096" s="17">
        <v>1.72E-2</v>
      </c>
      <c r="F1096" s="27">
        <f t="shared" si="16"/>
        <v>36</v>
      </c>
    </row>
    <row r="1097" spans="1:6" x14ac:dyDescent="0.25">
      <c r="A1097" s="26">
        <v>36.333300000000001</v>
      </c>
      <c r="B1097" s="17">
        <v>0.27</v>
      </c>
      <c r="C1097" s="17">
        <v>0.113549</v>
      </c>
      <c r="D1097" s="17">
        <v>3.8141000000000001E-2</v>
      </c>
      <c r="E1097" s="17">
        <v>1.7167999999999999E-2</v>
      </c>
      <c r="F1097" s="27">
        <f t="shared" ref="F1097:F1160" si="17">ROUND(A1097,0)</f>
        <v>36</v>
      </c>
    </row>
    <row r="1098" spans="1:6" x14ac:dyDescent="0.25">
      <c r="A1098" s="26">
        <v>36.366700000000002</v>
      </c>
      <c r="B1098" s="17">
        <v>0.27</v>
      </c>
      <c r="C1098" s="17">
        <v>0.113395</v>
      </c>
      <c r="D1098" s="17">
        <v>3.8084E-2</v>
      </c>
      <c r="E1098" s="17">
        <v>1.7125999999999999E-2</v>
      </c>
      <c r="F1098" s="27">
        <f t="shared" si="17"/>
        <v>36</v>
      </c>
    </row>
    <row r="1099" spans="1:6" x14ac:dyDescent="0.25">
      <c r="A1099" s="26">
        <v>36.4</v>
      </c>
      <c r="B1099" s="17">
        <v>0.27</v>
      </c>
      <c r="C1099" s="17">
        <v>0.113215</v>
      </c>
      <c r="D1099" s="17">
        <v>3.8017000000000002E-2</v>
      </c>
      <c r="E1099" s="17">
        <v>1.7089E-2</v>
      </c>
      <c r="F1099" s="27">
        <f t="shared" si="17"/>
        <v>36</v>
      </c>
    </row>
    <row r="1100" spans="1:6" x14ac:dyDescent="0.25">
      <c r="A1100" s="26">
        <v>36.433300000000003</v>
      </c>
      <c r="B1100" s="17">
        <v>0.27</v>
      </c>
      <c r="C1100" s="17">
        <v>0.113138</v>
      </c>
      <c r="D1100" s="17">
        <v>3.7969999999999997E-2</v>
      </c>
      <c r="E1100" s="17">
        <v>1.7062000000000001E-2</v>
      </c>
      <c r="F1100" s="27">
        <f t="shared" si="17"/>
        <v>36</v>
      </c>
    </row>
    <row r="1101" spans="1:6" x14ac:dyDescent="0.25">
      <c r="A1101" s="26">
        <v>36.466700000000003</v>
      </c>
      <c r="B1101" s="17">
        <v>0.27</v>
      </c>
      <c r="C1101" s="17">
        <v>0.113007</v>
      </c>
      <c r="D1101" s="17">
        <v>3.7920000000000002E-2</v>
      </c>
      <c r="E1101" s="17">
        <v>1.7035999999999999E-2</v>
      </c>
      <c r="F1101" s="27">
        <f t="shared" si="17"/>
        <v>36</v>
      </c>
    </row>
    <row r="1102" spans="1:6" x14ac:dyDescent="0.25">
      <c r="A1102" s="26">
        <v>36.5</v>
      </c>
      <c r="B1102" s="17">
        <v>0.27</v>
      </c>
      <c r="C1102" s="17">
        <v>0.112597</v>
      </c>
      <c r="D1102" s="17">
        <v>3.7765E-2</v>
      </c>
      <c r="E1102" s="17">
        <v>1.6978E-2</v>
      </c>
      <c r="F1102" s="27">
        <f t="shared" si="17"/>
        <v>37</v>
      </c>
    </row>
    <row r="1103" spans="1:6" x14ac:dyDescent="0.25">
      <c r="A1103" s="26">
        <v>36.533299999999997</v>
      </c>
      <c r="B1103" s="17">
        <v>0.27</v>
      </c>
      <c r="C1103" s="17">
        <v>0.11201</v>
      </c>
      <c r="D1103" s="17">
        <v>3.7393999999999997E-2</v>
      </c>
      <c r="E1103" s="17">
        <v>1.6760000000000001E-2</v>
      </c>
      <c r="F1103" s="27">
        <f t="shared" si="17"/>
        <v>37</v>
      </c>
    </row>
    <row r="1104" spans="1:6" x14ac:dyDescent="0.25">
      <c r="A1104" s="26">
        <v>36.566699999999997</v>
      </c>
      <c r="B1104" s="17">
        <v>0.27</v>
      </c>
      <c r="C1104" s="17">
        <v>0.11185100000000001</v>
      </c>
      <c r="D1104" s="17">
        <v>3.7273000000000001E-2</v>
      </c>
      <c r="E1104" s="17">
        <v>1.6681000000000001E-2</v>
      </c>
      <c r="F1104" s="27">
        <f t="shared" si="17"/>
        <v>37</v>
      </c>
    </row>
    <row r="1105" spans="1:6" x14ac:dyDescent="0.25">
      <c r="A1105" s="26">
        <v>36.6</v>
      </c>
      <c r="B1105" s="17">
        <v>0.27</v>
      </c>
      <c r="C1105" s="17">
        <v>0.111721</v>
      </c>
      <c r="D1105" s="17">
        <v>3.7197000000000001E-2</v>
      </c>
      <c r="E1105" s="17">
        <v>1.6639000000000001E-2</v>
      </c>
      <c r="F1105" s="27">
        <f t="shared" si="17"/>
        <v>37</v>
      </c>
    </row>
    <row r="1106" spans="1:6" x14ac:dyDescent="0.25">
      <c r="A1106" s="26">
        <v>36.633299999999998</v>
      </c>
      <c r="B1106" s="17">
        <v>0.26</v>
      </c>
      <c r="C1106" s="17">
        <v>0.11153100000000001</v>
      </c>
      <c r="D1106" s="17">
        <v>3.7102999999999997E-2</v>
      </c>
      <c r="E1106" s="17">
        <v>1.6580999999999999E-2</v>
      </c>
      <c r="F1106" s="27">
        <f t="shared" si="17"/>
        <v>37</v>
      </c>
    </row>
    <row r="1107" spans="1:6" x14ac:dyDescent="0.25">
      <c r="A1107" s="26">
        <v>36.666699999999999</v>
      </c>
      <c r="B1107" s="17">
        <v>0.26</v>
      </c>
      <c r="C1107" s="17">
        <v>0.111418</v>
      </c>
      <c r="D1107" s="17">
        <v>3.7033999999999997E-2</v>
      </c>
      <c r="E1107" s="17">
        <v>1.6555E-2</v>
      </c>
      <c r="F1107" s="27">
        <f t="shared" si="17"/>
        <v>37</v>
      </c>
    </row>
    <row r="1108" spans="1:6" x14ac:dyDescent="0.25">
      <c r="A1108" s="26">
        <v>36.700000000000003</v>
      </c>
      <c r="B1108" s="17">
        <v>0.26</v>
      </c>
      <c r="C1108" s="17">
        <v>0.111265</v>
      </c>
      <c r="D1108" s="17">
        <v>3.6935999999999997E-2</v>
      </c>
      <c r="E1108" s="17">
        <v>1.6501999999999999E-2</v>
      </c>
      <c r="F1108" s="27">
        <f t="shared" si="17"/>
        <v>37</v>
      </c>
    </row>
    <row r="1109" spans="1:6" x14ac:dyDescent="0.25">
      <c r="A1109" s="26">
        <v>36.7333</v>
      </c>
      <c r="B1109" s="17">
        <v>0.26</v>
      </c>
      <c r="C1109" s="17">
        <v>0.11111600000000001</v>
      </c>
      <c r="D1109" s="17">
        <v>3.6887000000000003E-2</v>
      </c>
      <c r="E1109" s="17">
        <v>1.6459999999999999E-2</v>
      </c>
      <c r="F1109" s="27">
        <f t="shared" si="17"/>
        <v>37</v>
      </c>
    </row>
    <row r="1110" spans="1:6" x14ac:dyDescent="0.25">
      <c r="A1110" s="26">
        <v>36.7667</v>
      </c>
      <c r="B1110" s="17">
        <v>0.26</v>
      </c>
      <c r="C1110" s="17">
        <v>0.111008</v>
      </c>
      <c r="D1110" s="17">
        <v>3.6832999999999998E-2</v>
      </c>
      <c r="E1110" s="17">
        <v>1.6428999999999999E-2</v>
      </c>
      <c r="F1110" s="27">
        <f t="shared" si="17"/>
        <v>37</v>
      </c>
    </row>
    <row r="1111" spans="1:6" x14ac:dyDescent="0.25">
      <c r="A1111" s="26">
        <v>36.799999999999997</v>
      </c>
      <c r="B1111" s="17">
        <v>0.26</v>
      </c>
      <c r="C1111" s="17">
        <v>0.110891</v>
      </c>
      <c r="D1111" s="17">
        <v>3.6752E-2</v>
      </c>
      <c r="E1111" s="17">
        <v>1.6365999999999999E-2</v>
      </c>
      <c r="F1111" s="27">
        <f t="shared" si="17"/>
        <v>37</v>
      </c>
    </row>
    <row r="1112" spans="1:6" x14ac:dyDescent="0.25">
      <c r="A1112" s="26">
        <v>36.833300000000001</v>
      </c>
      <c r="B1112" s="17">
        <v>0.26</v>
      </c>
      <c r="C1112" s="17">
        <v>0.110787</v>
      </c>
      <c r="D1112" s="17">
        <v>3.6663000000000001E-2</v>
      </c>
      <c r="E1112" s="17">
        <v>1.6329E-2</v>
      </c>
      <c r="F1112" s="27">
        <f t="shared" si="17"/>
        <v>37</v>
      </c>
    </row>
    <row r="1113" spans="1:6" x14ac:dyDescent="0.25">
      <c r="A1113" s="26">
        <v>36.866700000000002</v>
      </c>
      <c r="B1113" s="17">
        <v>0.26</v>
      </c>
      <c r="C1113" s="17">
        <v>0.11062900000000001</v>
      </c>
      <c r="D1113" s="17">
        <v>3.6614000000000001E-2</v>
      </c>
      <c r="E1113" s="17">
        <v>1.6286999999999999E-2</v>
      </c>
      <c r="F1113" s="27">
        <f t="shared" si="17"/>
        <v>37</v>
      </c>
    </row>
    <row r="1114" spans="1:6" x14ac:dyDescent="0.25">
      <c r="A1114" s="26">
        <v>36.9</v>
      </c>
      <c r="B1114" s="17">
        <v>0.26</v>
      </c>
      <c r="C1114" s="17">
        <v>0.110458</v>
      </c>
      <c r="D1114" s="17">
        <v>3.6535999999999999E-2</v>
      </c>
      <c r="E1114" s="17">
        <v>1.6244999999999999E-2</v>
      </c>
      <c r="F1114" s="27">
        <f t="shared" si="17"/>
        <v>37</v>
      </c>
    </row>
    <row r="1115" spans="1:6" x14ac:dyDescent="0.25">
      <c r="A1115" s="26">
        <v>36.933300000000003</v>
      </c>
      <c r="B1115" s="17">
        <v>0.26</v>
      </c>
      <c r="C1115" s="17">
        <v>0.110336</v>
      </c>
      <c r="D1115" s="17">
        <v>3.6484000000000003E-2</v>
      </c>
      <c r="E1115" s="17">
        <v>1.6213999999999999E-2</v>
      </c>
      <c r="F1115" s="27">
        <f t="shared" si="17"/>
        <v>37</v>
      </c>
    </row>
    <row r="1116" spans="1:6" x14ac:dyDescent="0.25">
      <c r="A1116" s="26">
        <v>36.966700000000003</v>
      </c>
      <c r="B1116" s="17">
        <v>0.26</v>
      </c>
      <c r="C1116" s="17">
        <v>0.110219</v>
      </c>
      <c r="D1116" s="17">
        <v>3.6417999999999999E-2</v>
      </c>
      <c r="E1116" s="17">
        <v>1.6187E-2</v>
      </c>
      <c r="F1116" s="27">
        <f t="shared" si="17"/>
        <v>37</v>
      </c>
    </row>
    <row r="1117" spans="1:6" x14ac:dyDescent="0.25">
      <c r="A1117" s="26">
        <v>37</v>
      </c>
      <c r="B1117" s="17">
        <v>0.26</v>
      </c>
      <c r="C1117" s="17">
        <v>0.110115</v>
      </c>
      <c r="D1117" s="17">
        <v>3.6366999999999997E-2</v>
      </c>
      <c r="E1117" s="17">
        <v>1.6150999999999999E-2</v>
      </c>
      <c r="F1117" s="27">
        <f t="shared" si="17"/>
        <v>37</v>
      </c>
    </row>
    <row r="1118" spans="1:6" x14ac:dyDescent="0.25">
      <c r="A1118" s="26">
        <v>37.033299999999997</v>
      </c>
      <c r="B1118" s="17">
        <v>0.26</v>
      </c>
      <c r="C1118" s="17">
        <v>0.109985</v>
      </c>
      <c r="D1118" s="17">
        <v>3.6296000000000002E-2</v>
      </c>
      <c r="E1118" s="17">
        <v>1.6125E-2</v>
      </c>
      <c r="F1118" s="27">
        <f t="shared" si="17"/>
        <v>37</v>
      </c>
    </row>
    <row r="1119" spans="1:6" x14ac:dyDescent="0.25">
      <c r="A1119" s="26">
        <v>37.066699999999997</v>
      </c>
      <c r="B1119" s="17">
        <v>0.26</v>
      </c>
      <c r="C1119" s="17">
        <v>0.109845</v>
      </c>
      <c r="D1119" s="17">
        <v>3.6225E-2</v>
      </c>
      <c r="E1119" s="17">
        <v>1.6083E-2</v>
      </c>
      <c r="F1119" s="27">
        <f t="shared" si="17"/>
        <v>37</v>
      </c>
    </row>
    <row r="1120" spans="1:6" x14ac:dyDescent="0.25">
      <c r="A1120" s="26">
        <v>37.1</v>
      </c>
      <c r="B1120" s="17">
        <v>0.26</v>
      </c>
      <c r="C1120" s="17">
        <v>0.10971</v>
      </c>
      <c r="D1120" s="17">
        <v>3.6151000000000003E-2</v>
      </c>
      <c r="E1120" s="17">
        <v>1.6046000000000001E-2</v>
      </c>
      <c r="F1120" s="27">
        <f t="shared" si="17"/>
        <v>37</v>
      </c>
    </row>
    <row r="1121" spans="1:6" x14ac:dyDescent="0.25">
      <c r="A1121" s="26">
        <v>37.133299999999998</v>
      </c>
      <c r="B1121" s="17">
        <v>0.26</v>
      </c>
      <c r="C1121" s="17">
        <v>0.109606</v>
      </c>
      <c r="D1121" s="17">
        <v>3.6075999999999997E-2</v>
      </c>
      <c r="E1121" s="17">
        <v>1.6031E-2</v>
      </c>
      <c r="F1121" s="27">
        <f t="shared" si="17"/>
        <v>37</v>
      </c>
    </row>
    <row r="1122" spans="1:6" x14ac:dyDescent="0.25">
      <c r="A1122" s="26">
        <v>37.166699999999999</v>
      </c>
      <c r="B1122" s="17">
        <v>0.26</v>
      </c>
      <c r="C1122" s="17">
        <v>0.109449</v>
      </c>
      <c r="D1122" s="17">
        <v>3.6021999999999998E-2</v>
      </c>
      <c r="E1122" s="17">
        <v>1.602E-2</v>
      </c>
      <c r="F1122" s="27">
        <f t="shared" si="17"/>
        <v>37</v>
      </c>
    </row>
    <row r="1123" spans="1:6" x14ac:dyDescent="0.25">
      <c r="A1123" s="26">
        <v>37.200000000000003</v>
      </c>
      <c r="B1123" s="17">
        <v>0.26</v>
      </c>
      <c r="C1123" s="17">
        <v>0.109296</v>
      </c>
      <c r="D1123" s="17">
        <v>3.5983000000000001E-2</v>
      </c>
      <c r="E1123" s="17">
        <v>1.6004999999999998E-2</v>
      </c>
      <c r="F1123" s="27">
        <f t="shared" si="17"/>
        <v>37</v>
      </c>
    </row>
    <row r="1124" spans="1:6" x14ac:dyDescent="0.25">
      <c r="A1124" s="26">
        <v>37.2333</v>
      </c>
      <c r="B1124" s="17">
        <v>0.26</v>
      </c>
      <c r="C1124" s="17">
        <v>0.10920100000000001</v>
      </c>
      <c r="D1124" s="17">
        <v>3.5919E-2</v>
      </c>
      <c r="E1124" s="17">
        <v>1.5994000000000001E-2</v>
      </c>
      <c r="F1124" s="27">
        <f t="shared" si="17"/>
        <v>37</v>
      </c>
    </row>
    <row r="1125" spans="1:6" x14ac:dyDescent="0.25">
      <c r="A1125" s="26">
        <v>37.2667</v>
      </c>
      <c r="B1125" s="17">
        <v>0.26</v>
      </c>
      <c r="C1125" s="17">
        <v>0.109066</v>
      </c>
      <c r="D1125" s="17">
        <v>3.5866000000000002E-2</v>
      </c>
      <c r="E1125" s="17">
        <v>1.5958E-2</v>
      </c>
      <c r="F1125" s="27">
        <f t="shared" si="17"/>
        <v>37</v>
      </c>
    </row>
    <row r="1126" spans="1:6" x14ac:dyDescent="0.25">
      <c r="A1126" s="26">
        <v>37.299999999999997</v>
      </c>
      <c r="B1126" s="17">
        <v>0.26</v>
      </c>
      <c r="C1126" s="17">
        <v>0.10890900000000001</v>
      </c>
      <c r="D1126" s="17">
        <v>3.5810000000000002E-2</v>
      </c>
      <c r="E1126" s="17">
        <v>1.5911000000000002E-2</v>
      </c>
      <c r="F1126" s="27">
        <f t="shared" si="17"/>
        <v>37</v>
      </c>
    </row>
    <row r="1127" spans="1:6" x14ac:dyDescent="0.25">
      <c r="A1127" s="26">
        <v>37.333300000000001</v>
      </c>
      <c r="B1127" s="17">
        <v>0.26</v>
      </c>
      <c r="C1127" s="17">
        <v>0.108805</v>
      </c>
      <c r="D1127" s="17">
        <v>3.5719000000000001E-2</v>
      </c>
      <c r="E1127" s="17">
        <v>1.5864E-2</v>
      </c>
      <c r="F1127" s="27">
        <f t="shared" si="17"/>
        <v>37</v>
      </c>
    </row>
    <row r="1128" spans="1:6" x14ac:dyDescent="0.25">
      <c r="A1128" s="26">
        <v>37.366700000000002</v>
      </c>
      <c r="B1128" s="17">
        <v>0.26</v>
      </c>
      <c r="C1128" s="17">
        <v>0.108706</v>
      </c>
      <c r="D1128" s="17">
        <v>3.5673000000000003E-2</v>
      </c>
      <c r="E1128" s="17">
        <v>1.5848000000000001E-2</v>
      </c>
      <c r="F1128" s="27">
        <f t="shared" si="17"/>
        <v>37</v>
      </c>
    </row>
    <row r="1129" spans="1:6" x14ac:dyDescent="0.25">
      <c r="A1129" s="26">
        <v>37.4</v>
      </c>
      <c r="B1129" s="17">
        <v>0.26</v>
      </c>
      <c r="C1129" s="17">
        <v>0.108571</v>
      </c>
      <c r="D1129" s="17">
        <v>3.5617000000000003E-2</v>
      </c>
      <c r="E1129" s="17">
        <v>1.5821999999999999E-2</v>
      </c>
      <c r="F1129" s="27">
        <f t="shared" si="17"/>
        <v>37</v>
      </c>
    </row>
    <row r="1130" spans="1:6" x14ac:dyDescent="0.25">
      <c r="A1130" s="26">
        <v>37.433300000000003</v>
      </c>
      <c r="B1130" s="17">
        <v>0.26</v>
      </c>
      <c r="C1130" s="17">
        <v>0.10848099999999999</v>
      </c>
      <c r="D1130" s="17">
        <v>3.5561000000000002E-2</v>
      </c>
      <c r="E1130" s="17">
        <v>1.5790999999999999E-2</v>
      </c>
      <c r="F1130" s="27">
        <f t="shared" si="17"/>
        <v>37</v>
      </c>
    </row>
    <row r="1131" spans="1:6" x14ac:dyDescent="0.25">
      <c r="A1131" s="26">
        <v>37.466700000000003</v>
      </c>
      <c r="B1131" s="17">
        <v>0.26</v>
      </c>
      <c r="C1131" s="17">
        <v>0.108387</v>
      </c>
      <c r="D1131" s="17">
        <v>3.5494999999999999E-2</v>
      </c>
      <c r="E1131" s="17">
        <v>1.576E-2</v>
      </c>
      <c r="F1131" s="27">
        <f t="shared" si="17"/>
        <v>37</v>
      </c>
    </row>
    <row r="1132" spans="1:6" x14ac:dyDescent="0.25">
      <c r="A1132" s="26">
        <v>37.5</v>
      </c>
      <c r="B1132" s="17">
        <v>0.26</v>
      </c>
      <c r="C1132" s="17">
        <v>0.10820299999999999</v>
      </c>
      <c r="D1132" s="17">
        <v>3.5395000000000003E-2</v>
      </c>
      <c r="E1132" s="17">
        <v>1.5729E-2</v>
      </c>
      <c r="F1132" s="27">
        <f t="shared" si="17"/>
        <v>38</v>
      </c>
    </row>
    <row r="1133" spans="1:6" x14ac:dyDescent="0.25">
      <c r="A1133" s="26">
        <v>37.533299999999997</v>
      </c>
      <c r="B1133" s="17">
        <v>0.26</v>
      </c>
      <c r="C1133" s="17">
        <v>0.107946</v>
      </c>
      <c r="D1133" s="17">
        <v>3.5202999999999998E-2</v>
      </c>
      <c r="E1133" s="17">
        <v>1.5656E-2</v>
      </c>
      <c r="F1133" s="27">
        <f t="shared" si="17"/>
        <v>38</v>
      </c>
    </row>
    <row r="1134" spans="1:6" x14ac:dyDescent="0.25">
      <c r="A1134" s="26">
        <v>37.566699999999997</v>
      </c>
      <c r="B1134" s="17">
        <v>0.26</v>
      </c>
      <c r="C1134" s="17">
        <v>0.10764799999999999</v>
      </c>
      <c r="D1134" s="17">
        <v>3.5066E-2</v>
      </c>
      <c r="E1134" s="17">
        <v>1.5568E-2</v>
      </c>
      <c r="F1134" s="27">
        <f t="shared" si="17"/>
        <v>38</v>
      </c>
    </row>
    <row r="1135" spans="1:6" x14ac:dyDescent="0.25">
      <c r="A1135" s="26">
        <v>37.6</v>
      </c>
      <c r="B1135" s="17">
        <v>0.26</v>
      </c>
      <c r="C1135" s="17">
        <v>0.107531</v>
      </c>
      <c r="D1135" s="17">
        <v>3.5005000000000001E-2</v>
      </c>
      <c r="E1135" s="17">
        <v>1.5552E-2</v>
      </c>
      <c r="F1135" s="27">
        <f t="shared" si="17"/>
        <v>38</v>
      </c>
    </row>
    <row r="1136" spans="1:6" x14ac:dyDescent="0.25">
      <c r="A1136" s="26">
        <v>37.633299999999998</v>
      </c>
      <c r="B1136" s="17">
        <v>0.26</v>
      </c>
      <c r="C1136" s="17">
        <v>0.107387</v>
      </c>
      <c r="D1136" s="17">
        <v>3.4944000000000003E-2</v>
      </c>
      <c r="E1136" s="17">
        <v>1.5535999999999999E-2</v>
      </c>
      <c r="F1136" s="27">
        <f t="shared" si="17"/>
        <v>38</v>
      </c>
    </row>
    <row r="1137" spans="1:6" x14ac:dyDescent="0.25">
      <c r="A1137" s="26">
        <v>37.666699999999999</v>
      </c>
      <c r="B1137" s="17">
        <v>0.26</v>
      </c>
      <c r="C1137" s="17">
        <v>0.107292</v>
      </c>
      <c r="D1137" s="17">
        <v>3.4881000000000002E-2</v>
      </c>
      <c r="E1137" s="17">
        <v>1.5509999999999999E-2</v>
      </c>
      <c r="F1137" s="27">
        <f t="shared" si="17"/>
        <v>38</v>
      </c>
    </row>
    <row r="1138" spans="1:6" x14ac:dyDescent="0.25">
      <c r="A1138" s="26">
        <v>37.700000000000003</v>
      </c>
      <c r="B1138" s="17">
        <v>0.26</v>
      </c>
      <c r="C1138" s="17">
        <v>0.10721600000000001</v>
      </c>
      <c r="D1138" s="17">
        <v>3.4825000000000002E-2</v>
      </c>
      <c r="E1138" s="17">
        <v>1.5469E-2</v>
      </c>
      <c r="F1138" s="27">
        <f t="shared" si="17"/>
        <v>38</v>
      </c>
    </row>
    <row r="1139" spans="1:6" x14ac:dyDescent="0.25">
      <c r="A1139" s="26">
        <v>37.7333</v>
      </c>
      <c r="B1139" s="17">
        <v>0.26</v>
      </c>
      <c r="C1139" s="17">
        <v>0.107085</v>
      </c>
      <c r="D1139" s="17">
        <v>3.4773999999999999E-2</v>
      </c>
      <c r="E1139" s="17">
        <v>1.5422E-2</v>
      </c>
      <c r="F1139" s="27">
        <f t="shared" si="17"/>
        <v>38</v>
      </c>
    </row>
    <row r="1140" spans="1:6" x14ac:dyDescent="0.25">
      <c r="A1140" s="26">
        <v>37.7667</v>
      </c>
      <c r="B1140" s="17">
        <v>0.26</v>
      </c>
      <c r="C1140" s="17">
        <v>0.106977</v>
      </c>
      <c r="D1140" s="17">
        <v>3.4702999999999998E-2</v>
      </c>
      <c r="E1140" s="17">
        <v>1.5381000000000001E-2</v>
      </c>
      <c r="F1140" s="27">
        <f t="shared" si="17"/>
        <v>38</v>
      </c>
    </row>
    <row r="1141" spans="1:6" x14ac:dyDescent="0.25">
      <c r="A1141" s="26">
        <v>37.799999999999997</v>
      </c>
      <c r="B1141" s="17">
        <v>0.26</v>
      </c>
      <c r="C1141" s="17">
        <v>0.10678799999999999</v>
      </c>
      <c r="D1141" s="17">
        <v>3.4630000000000001E-2</v>
      </c>
      <c r="E1141" s="17">
        <v>1.5349E-2</v>
      </c>
      <c r="F1141" s="27">
        <f t="shared" si="17"/>
        <v>38</v>
      </c>
    </row>
    <row r="1142" spans="1:6" x14ac:dyDescent="0.25">
      <c r="A1142" s="26">
        <v>37.833300000000001</v>
      </c>
      <c r="B1142" s="17">
        <v>0.26</v>
      </c>
      <c r="C1142" s="17">
        <v>0.106657</v>
      </c>
      <c r="D1142" s="17">
        <v>3.4578999999999999E-2</v>
      </c>
      <c r="E1142" s="17">
        <v>1.5313E-2</v>
      </c>
      <c r="F1142" s="27">
        <f t="shared" si="17"/>
        <v>38</v>
      </c>
    </row>
    <row r="1143" spans="1:6" x14ac:dyDescent="0.25">
      <c r="A1143" s="26">
        <v>37.866700000000002</v>
      </c>
      <c r="B1143" s="17">
        <v>0.26</v>
      </c>
      <c r="C1143" s="17">
        <v>0.106563</v>
      </c>
      <c r="D1143" s="17">
        <v>3.4533000000000001E-2</v>
      </c>
      <c r="E1143" s="17">
        <v>1.5303000000000001E-2</v>
      </c>
      <c r="F1143" s="27">
        <f t="shared" si="17"/>
        <v>38</v>
      </c>
    </row>
    <row r="1144" spans="1:6" x14ac:dyDescent="0.25">
      <c r="A1144" s="26">
        <v>37.9</v>
      </c>
      <c r="B1144" s="17">
        <v>0.26</v>
      </c>
      <c r="C1144" s="17">
        <v>0.106446</v>
      </c>
      <c r="D1144" s="17">
        <v>3.4506000000000002E-2</v>
      </c>
      <c r="E1144" s="17">
        <v>1.5251000000000001E-2</v>
      </c>
      <c r="F1144" s="27">
        <f t="shared" si="17"/>
        <v>38</v>
      </c>
    </row>
    <row r="1145" spans="1:6" x14ac:dyDescent="0.25">
      <c r="A1145" s="26">
        <v>37.933300000000003</v>
      </c>
      <c r="B1145" s="17">
        <v>0.26</v>
      </c>
      <c r="C1145" s="17">
        <v>0.106338</v>
      </c>
      <c r="D1145" s="17">
        <v>3.4438000000000003E-2</v>
      </c>
      <c r="E1145" s="17">
        <v>1.5245999999999999E-2</v>
      </c>
      <c r="F1145" s="27">
        <f t="shared" si="17"/>
        <v>38</v>
      </c>
    </row>
    <row r="1146" spans="1:6" x14ac:dyDescent="0.25">
      <c r="A1146" s="26">
        <v>37.966700000000003</v>
      </c>
      <c r="B1146" s="17">
        <v>0.26</v>
      </c>
      <c r="C1146" s="17">
        <v>0.10620300000000001</v>
      </c>
      <c r="D1146" s="17">
        <v>3.4382000000000003E-2</v>
      </c>
      <c r="E1146" s="17">
        <v>1.5199000000000001E-2</v>
      </c>
      <c r="F1146" s="27">
        <f t="shared" si="17"/>
        <v>38</v>
      </c>
    </row>
    <row r="1147" spans="1:6" x14ac:dyDescent="0.25">
      <c r="A1147" s="26">
        <v>38</v>
      </c>
      <c r="B1147" s="17">
        <v>0.26</v>
      </c>
      <c r="C1147" s="17">
        <v>0.106054</v>
      </c>
      <c r="D1147" s="17">
        <v>3.4319000000000002E-2</v>
      </c>
      <c r="E1147" s="17">
        <v>1.5158E-2</v>
      </c>
      <c r="F1147" s="27">
        <f t="shared" si="17"/>
        <v>38</v>
      </c>
    </row>
    <row r="1148" spans="1:6" x14ac:dyDescent="0.25">
      <c r="A1148" s="26">
        <v>38.033299999999997</v>
      </c>
      <c r="B1148" s="17">
        <v>0.26</v>
      </c>
      <c r="C1148" s="17">
        <v>0.105946</v>
      </c>
      <c r="D1148" s="17">
        <v>3.4264999999999997E-2</v>
      </c>
      <c r="E1148" s="17">
        <v>1.5096E-2</v>
      </c>
      <c r="F1148" s="27">
        <f t="shared" si="17"/>
        <v>38</v>
      </c>
    </row>
    <row r="1149" spans="1:6" x14ac:dyDescent="0.25">
      <c r="A1149" s="26">
        <v>38.066699999999997</v>
      </c>
      <c r="B1149" s="17">
        <v>0.26</v>
      </c>
      <c r="C1149" s="17">
        <v>0.10580199999999999</v>
      </c>
      <c r="D1149" s="17">
        <v>3.4214000000000001E-2</v>
      </c>
      <c r="E1149" s="17">
        <v>1.5065E-2</v>
      </c>
      <c r="F1149" s="27">
        <f t="shared" si="17"/>
        <v>38</v>
      </c>
    </row>
    <row r="1150" spans="1:6" x14ac:dyDescent="0.25">
      <c r="A1150" s="26">
        <v>38.1</v>
      </c>
      <c r="B1150" s="17">
        <v>0.26</v>
      </c>
      <c r="C1150" s="17">
        <v>0.10574799999999999</v>
      </c>
      <c r="D1150" s="17">
        <v>3.4171E-2</v>
      </c>
      <c r="E1150" s="17">
        <v>1.5049E-2</v>
      </c>
      <c r="F1150" s="27">
        <f t="shared" si="17"/>
        <v>38</v>
      </c>
    </row>
    <row r="1151" spans="1:6" x14ac:dyDescent="0.25">
      <c r="A1151" s="26">
        <v>38.133299999999998</v>
      </c>
      <c r="B1151" s="17">
        <v>0.26</v>
      </c>
      <c r="C1151" s="17">
        <v>0.10566300000000001</v>
      </c>
      <c r="D1151" s="17">
        <v>3.4122E-2</v>
      </c>
      <c r="E1151" s="17">
        <v>1.5018999999999999E-2</v>
      </c>
      <c r="F1151" s="27">
        <f t="shared" si="17"/>
        <v>38</v>
      </c>
    </row>
    <row r="1152" spans="1:6" x14ac:dyDescent="0.25">
      <c r="A1152" s="26">
        <v>38.166699999999999</v>
      </c>
      <c r="B1152" s="17">
        <v>0.26</v>
      </c>
      <c r="C1152" s="17">
        <v>0.105582</v>
      </c>
      <c r="D1152" s="17">
        <v>3.4083000000000002E-2</v>
      </c>
      <c r="E1152" s="17">
        <v>1.4997999999999999E-2</v>
      </c>
      <c r="F1152" s="27">
        <f t="shared" si="17"/>
        <v>38</v>
      </c>
    </row>
    <row r="1153" spans="1:6" x14ac:dyDescent="0.25">
      <c r="A1153" s="26">
        <v>38.200000000000003</v>
      </c>
      <c r="B1153" s="17">
        <v>0.26</v>
      </c>
      <c r="C1153" s="17">
        <v>0.105474</v>
      </c>
      <c r="D1153" s="17">
        <v>3.4036999999999998E-2</v>
      </c>
      <c r="E1153" s="17">
        <v>1.4971999999999999E-2</v>
      </c>
      <c r="F1153" s="27">
        <f t="shared" si="17"/>
        <v>38</v>
      </c>
    </row>
    <row r="1154" spans="1:6" x14ac:dyDescent="0.25">
      <c r="A1154" s="26">
        <v>38.2333</v>
      </c>
      <c r="B1154" s="17">
        <v>0.26</v>
      </c>
      <c r="C1154" s="17">
        <v>0.105379</v>
      </c>
      <c r="D1154" s="17">
        <v>3.3959000000000003E-2</v>
      </c>
      <c r="E1154" s="17">
        <v>1.4957E-2</v>
      </c>
      <c r="F1154" s="27">
        <f t="shared" si="17"/>
        <v>38</v>
      </c>
    </row>
    <row r="1155" spans="1:6" x14ac:dyDescent="0.25">
      <c r="A1155" s="26">
        <v>38.2667</v>
      </c>
      <c r="B1155" s="17">
        <v>0.26</v>
      </c>
      <c r="C1155" s="17">
        <v>0.105181</v>
      </c>
      <c r="D1155" s="17">
        <v>3.3912999999999999E-2</v>
      </c>
      <c r="E1155" s="17">
        <v>1.4921E-2</v>
      </c>
      <c r="F1155" s="27">
        <f t="shared" si="17"/>
        <v>38</v>
      </c>
    </row>
    <row r="1156" spans="1:6" x14ac:dyDescent="0.25">
      <c r="A1156" s="26">
        <v>38.299999999999997</v>
      </c>
      <c r="B1156" s="17">
        <v>0.25</v>
      </c>
      <c r="C1156" s="17">
        <v>0.10506</v>
      </c>
      <c r="D1156" s="17">
        <v>3.3856999999999998E-2</v>
      </c>
      <c r="E1156" s="17">
        <v>1.49E-2</v>
      </c>
      <c r="F1156" s="27">
        <f t="shared" si="17"/>
        <v>38</v>
      </c>
    </row>
    <row r="1157" spans="1:6" x14ac:dyDescent="0.25">
      <c r="A1157" s="26">
        <v>38.333300000000001</v>
      </c>
      <c r="B1157" s="17">
        <v>0.25</v>
      </c>
      <c r="C1157" s="17">
        <v>0.104979</v>
      </c>
      <c r="D1157" s="17">
        <v>3.3811000000000001E-2</v>
      </c>
      <c r="E1157" s="17">
        <v>1.4879E-2</v>
      </c>
      <c r="F1157" s="27">
        <f t="shared" si="17"/>
        <v>38</v>
      </c>
    </row>
    <row r="1158" spans="1:6" x14ac:dyDescent="0.25">
      <c r="A1158" s="26">
        <v>38.366700000000002</v>
      </c>
      <c r="B1158" s="17">
        <v>0.25</v>
      </c>
      <c r="C1158" s="17">
        <v>0.104907</v>
      </c>
      <c r="D1158" s="17">
        <v>3.3759999999999998E-2</v>
      </c>
      <c r="E1158" s="17">
        <v>1.4864E-2</v>
      </c>
      <c r="F1158" s="27">
        <f t="shared" si="17"/>
        <v>38</v>
      </c>
    </row>
    <row r="1159" spans="1:6" x14ac:dyDescent="0.25">
      <c r="A1159" s="26">
        <v>38.4</v>
      </c>
      <c r="B1159" s="17">
        <v>0.25</v>
      </c>
      <c r="C1159" s="17">
        <v>0.104853</v>
      </c>
      <c r="D1159" s="17">
        <v>3.3716000000000003E-2</v>
      </c>
      <c r="E1159" s="17">
        <v>1.4838E-2</v>
      </c>
      <c r="F1159" s="27">
        <f t="shared" si="17"/>
        <v>38</v>
      </c>
    </row>
    <row r="1160" spans="1:6" x14ac:dyDescent="0.25">
      <c r="A1160" s="26">
        <v>38.433300000000003</v>
      </c>
      <c r="B1160" s="17">
        <v>0.25</v>
      </c>
      <c r="C1160" s="17">
        <v>0.104772</v>
      </c>
      <c r="D1160" s="17">
        <v>3.3658E-2</v>
      </c>
      <c r="E1160" s="17">
        <v>1.4787E-2</v>
      </c>
      <c r="F1160" s="27">
        <f t="shared" si="17"/>
        <v>38</v>
      </c>
    </row>
    <row r="1161" spans="1:6" x14ac:dyDescent="0.25">
      <c r="A1161" s="26">
        <v>38.466700000000003</v>
      </c>
      <c r="B1161" s="17">
        <v>0.25</v>
      </c>
      <c r="C1161" s="17">
        <v>0.10463699999999999</v>
      </c>
      <c r="D1161" s="17">
        <v>3.3604000000000002E-2</v>
      </c>
      <c r="E1161" s="17">
        <v>1.4744999999999999E-2</v>
      </c>
      <c r="F1161" s="27">
        <f t="shared" ref="F1161:F1224" si="18">ROUND(A1161,0)</f>
        <v>38</v>
      </c>
    </row>
    <row r="1162" spans="1:6" x14ac:dyDescent="0.25">
      <c r="A1162" s="26">
        <v>38.5</v>
      </c>
      <c r="B1162" s="17">
        <v>0.25</v>
      </c>
      <c r="C1162" s="17">
        <v>0.104403</v>
      </c>
      <c r="D1162" s="17">
        <v>3.3498E-2</v>
      </c>
      <c r="E1162" s="17">
        <v>1.4699E-2</v>
      </c>
      <c r="F1162" s="27">
        <f t="shared" si="18"/>
        <v>39</v>
      </c>
    </row>
    <row r="1163" spans="1:6" x14ac:dyDescent="0.25">
      <c r="A1163" s="26">
        <v>38.533299999999997</v>
      </c>
      <c r="B1163" s="17">
        <v>0.25</v>
      </c>
      <c r="C1163" s="17">
        <v>0.10415199999999999</v>
      </c>
      <c r="D1163" s="17">
        <v>3.3419999999999998E-2</v>
      </c>
      <c r="E1163" s="17">
        <v>1.4657999999999999E-2</v>
      </c>
      <c r="F1163" s="27">
        <f t="shared" si="18"/>
        <v>39</v>
      </c>
    </row>
    <row r="1164" spans="1:6" x14ac:dyDescent="0.25">
      <c r="A1164" s="26">
        <v>38.566699999999997</v>
      </c>
      <c r="B1164" s="17">
        <v>0.25</v>
      </c>
      <c r="C1164" s="17">
        <v>0.103907</v>
      </c>
      <c r="D1164" s="17">
        <v>3.3288999999999999E-2</v>
      </c>
      <c r="E1164" s="17">
        <v>1.4596E-2</v>
      </c>
      <c r="F1164" s="27">
        <f t="shared" si="18"/>
        <v>39</v>
      </c>
    </row>
    <row r="1165" spans="1:6" x14ac:dyDescent="0.25">
      <c r="A1165" s="26">
        <v>38.6</v>
      </c>
      <c r="B1165" s="17">
        <v>0.25</v>
      </c>
      <c r="C1165" s="17">
        <v>0.103758</v>
      </c>
      <c r="D1165" s="17">
        <v>3.3227E-2</v>
      </c>
      <c r="E1165" s="17">
        <v>1.455E-2</v>
      </c>
      <c r="F1165" s="27">
        <f t="shared" si="18"/>
        <v>39</v>
      </c>
    </row>
    <row r="1166" spans="1:6" x14ac:dyDescent="0.25">
      <c r="A1166" s="26">
        <v>38.633299999999998</v>
      </c>
      <c r="B1166" s="17">
        <v>0.25</v>
      </c>
      <c r="C1166" s="17">
        <v>0.10363600000000001</v>
      </c>
      <c r="D1166" s="17">
        <v>3.3172E-2</v>
      </c>
      <c r="E1166" s="17">
        <v>1.4498E-2</v>
      </c>
      <c r="F1166" s="27">
        <f t="shared" si="18"/>
        <v>39</v>
      </c>
    </row>
    <row r="1167" spans="1:6" x14ac:dyDescent="0.25">
      <c r="A1167" s="26">
        <v>38.666699999999999</v>
      </c>
      <c r="B1167" s="17">
        <v>0.25</v>
      </c>
      <c r="C1167" s="17">
        <v>0.103505</v>
      </c>
      <c r="D1167" s="17">
        <v>3.3127999999999998E-2</v>
      </c>
      <c r="E1167" s="17">
        <v>1.4482E-2</v>
      </c>
      <c r="F1167" s="27">
        <f t="shared" si="18"/>
        <v>39</v>
      </c>
    </row>
    <row r="1168" spans="1:6" x14ac:dyDescent="0.25">
      <c r="A1168" s="26">
        <v>38.700000000000003</v>
      </c>
      <c r="B1168" s="17">
        <v>0.25</v>
      </c>
      <c r="C1168" s="17">
        <v>0.10340100000000001</v>
      </c>
      <c r="D1168" s="17">
        <v>3.3050999999999997E-2</v>
      </c>
      <c r="E1168" s="17">
        <v>1.4451E-2</v>
      </c>
      <c r="F1168" s="27">
        <f t="shared" si="18"/>
        <v>39</v>
      </c>
    </row>
    <row r="1169" spans="1:6" x14ac:dyDescent="0.25">
      <c r="A1169" s="26">
        <v>38.7333</v>
      </c>
      <c r="B1169" s="17">
        <v>0.25</v>
      </c>
      <c r="C1169" s="17">
        <v>0.103284</v>
      </c>
      <c r="D1169" s="17">
        <v>3.2974000000000003E-2</v>
      </c>
      <c r="E1169" s="17">
        <v>1.44E-2</v>
      </c>
      <c r="F1169" s="27">
        <f t="shared" si="18"/>
        <v>39</v>
      </c>
    </row>
    <row r="1170" spans="1:6" x14ac:dyDescent="0.25">
      <c r="A1170" s="26">
        <v>38.7667</v>
      </c>
      <c r="B1170" s="17">
        <v>0.25</v>
      </c>
      <c r="C1170" s="17">
        <v>0.103158</v>
      </c>
      <c r="D1170" s="17">
        <v>3.2904999999999997E-2</v>
      </c>
      <c r="E1170" s="17">
        <v>1.4374E-2</v>
      </c>
      <c r="F1170" s="27">
        <f t="shared" si="18"/>
        <v>39</v>
      </c>
    </row>
    <row r="1171" spans="1:6" x14ac:dyDescent="0.25">
      <c r="A1171" s="26">
        <v>38.799999999999997</v>
      </c>
      <c r="B1171" s="17">
        <v>0.25</v>
      </c>
      <c r="C1171" s="17">
        <v>0.103063</v>
      </c>
      <c r="D1171" s="17">
        <v>3.2849999999999997E-2</v>
      </c>
      <c r="E1171" s="17">
        <v>1.4369E-2</v>
      </c>
      <c r="F1171" s="27">
        <f t="shared" si="18"/>
        <v>39</v>
      </c>
    </row>
    <row r="1172" spans="1:6" x14ac:dyDescent="0.25">
      <c r="A1172" s="26">
        <v>38.833300000000001</v>
      </c>
      <c r="B1172" s="17">
        <v>0.25</v>
      </c>
      <c r="C1172" s="17">
        <v>0.102968</v>
      </c>
      <c r="D1172" s="17">
        <v>3.2800999999999997E-2</v>
      </c>
      <c r="E1172" s="17">
        <v>1.4338E-2</v>
      </c>
      <c r="F1172" s="27">
        <f t="shared" si="18"/>
        <v>39</v>
      </c>
    </row>
    <row r="1173" spans="1:6" x14ac:dyDescent="0.25">
      <c r="A1173" s="26">
        <v>38.866700000000002</v>
      </c>
      <c r="B1173" s="17">
        <v>0.25</v>
      </c>
      <c r="C1173" s="17">
        <v>0.102882</v>
      </c>
      <c r="D1173" s="17">
        <v>3.2773999999999998E-2</v>
      </c>
      <c r="E1173" s="17">
        <v>1.4312E-2</v>
      </c>
      <c r="F1173" s="27">
        <f t="shared" si="18"/>
        <v>39</v>
      </c>
    </row>
    <row r="1174" spans="1:6" x14ac:dyDescent="0.25">
      <c r="A1174" s="26">
        <v>38.9</v>
      </c>
      <c r="B1174" s="17">
        <v>0.25</v>
      </c>
      <c r="C1174" s="17">
        <v>0.10277</v>
      </c>
      <c r="D1174" s="17">
        <v>3.2711999999999998E-2</v>
      </c>
      <c r="E1174" s="17">
        <v>1.4302E-2</v>
      </c>
      <c r="F1174" s="27">
        <f t="shared" si="18"/>
        <v>39</v>
      </c>
    </row>
    <row r="1175" spans="1:6" x14ac:dyDescent="0.25">
      <c r="A1175" s="26">
        <v>38.933300000000003</v>
      </c>
      <c r="B1175" s="17">
        <v>0.25</v>
      </c>
      <c r="C1175" s="17">
        <v>0.102657</v>
      </c>
      <c r="D1175" s="17">
        <v>3.2672E-2</v>
      </c>
      <c r="E1175" s="17">
        <v>1.4276E-2</v>
      </c>
      <c r="F1175" s="27">
        <f t="shared" si="18"/>
        <v>39</v>
      </c>
    </row>
    <row r="1176" spans="1:6" x14ac:dyDescent="0.25">
      <c r="A1176" s="26">
        <v>38.966700000000003</v>
      </c>
      <c r="B1176" s="17">
        <v>0.25</v>
      </c>
      <c r="C1176" s="17">
        <v>0.102508</v>
      </c>
      <c r="D1176" s="17">
        <v>3.2611000000000001E-2</v>
      </c>
      <c r="E1176" s="17">
        <v>1.4229E-2</v>
      </c>
      <c r="F1176" s="27">
        <f t="shared" si="18"/>
        <v>39</v>
      </c>
    </row>
    <row r="1177" spans="1:6" x14ac:dyDescent="0.25">
      <c r="A1177" s="26">
        <v>39</v>
      </c>
      <c r="B1177" s="17">
        <v>0.25</v>
      </c>
      <c r="C1177" s="17">
        <v>0.102413</v>
      </c>
      <c r="D1177" s="17">
        <v>3.2550999999999997E-2</v>
      </c>
      <c r="E1177" s="17">
        <v>1.4219000000000001E-2</v>
      </c>
      <c r="F1177" s="27">
        <f t="shared" si="18"/>
        <v>39</v>
      </c>
    </row>
    <row r="1178" spans="1:6" x14ac:dyDescent="0.25">
      <c r="A1178" s="26">
        <v>39.033299999999997</v>
      </c>
      <c r="B1178" s="17">
        <v>0.25</v>
      </c>
      <c r="C1178" s="17">
        <v>0.102328</v>
      </c>
      <c r="D1178" s="17">
        <v>3.2503999999999998E-2</v>
      </c>
      <c r="E1178" s="17">
        <v>1.4178E-2</v>
      </c>
      <c r="F1178" s="27">
        <f t="shared" si="18"/>
        <v>39</v>
      </c>
    </row>
    <row r="1179" spans="1:6" x14ac:dyDescent="0.25">
      <c r="A1179" s="26">
        <v>39.066699999999997</v>
      </c>
      <c r="B1179" s="17">
        <v>0.25</v>
      </c>
      <c r="C1179" s="17">
        <v>0.102211</v>
      </c>
      <c r="D1179" s="17">
        <v>3.245E-2</v>
      </c>
      <c r="E1179" s="17">
        <v>1.4168E-2</v>
      </c>
      <c r="F1179" s="27">
        <f t="shared" si="18"/>
        <v>39</v>
      </c>
    </row>
    <row r="1180" spans="1:6" x14ac:dyDescent="0.25">
      <c r="A1180" s="26">
        <v>39.1</v>
      </c>
      <c r="B1180" s="17">
        <v>0.25</v>
      </c>
      <c r="C1180" s="17">
        <v>0.10212</v>
      </c>
      <c r="D1180" s="17">
        <v>3.2412999999999997E-2</v>
      </c>
      <c r="E1180" s="17">
        <v>1.4156999999999999E-2</v>
      </c>
      <c r="F1180" s="27">
        <f t="shared" si="18"/>
        <v>39</v>
      </c>
    </row>
    <row r="1181" spans="1:6" x14ac:dyDescent="0.25">
      <c r="A1181" s="26">
        <v>39.133299999999998</v>
      </c>
      <c r="B1181" s="17">
        <v>0.25</v>
      </c>
      <c r="C1181" s="17">
        <v>0.102017</v>
      </c>
      <c r="D1181" s="17">
        <v>3.2358999999999999E-2</v>
      </c>
      <c r="E1181" s="17">
        <v>1.4147E-2</v>
      </c>
      <c r="F1181" s="27">
        <f t="shared" si="18"/>
        <v>39</v>
      </c>
    </row>
    <row r="1182" spans="1:6" x14ac:dyDescent="0.25">
      <c r="A1182" s="26">
        <v>39.166699999999999</v>
      </c>
      <c r="B1182" s="17">
        <v>0.25</v>
      </c>
      <c r="C1182" s="17">
        <v>0.101886</v>
      </c>
      <c r="D1182" s="17">
        <v>3.2312E-2</v>
      </c>
      <c r="E1182" s="17">
        <v>1.4111E-2</v>
      </c>
      <c r="F1182" s="27">
        <f t="shared" si="18"/>
        <v>39</v>
      </c>
    </row>
    <row r="1183" spans="1:6" x14ac:dyDescent="0.25">
      <c r="A1183" s="26">
        <v>39.200000000000003</v>
      </c>
      <c r="B1183" s="17">
        <v>0.25</v>
      </c>
      <c r="C1183" s="17">
        <v>0.101719</v>
      </c>
      <c r="D1183" s="17">
        <v>3.2252999999999997E-2</v>
      </c>
      <c r="E1183" s="17">
        <v>1.4080000000000001E-2</v>
      </c>
      <c r="F1183" s="27">
        <f t="shared" si="18"/>
        <v>39</v>
      </c>
    </row>
    <row r="1184" spans="1:6" x14ac:dyDescent="0.25">
      <c r="A1184" s="26">
        <v>39.2333</v>
      </c>
      <c r="B1184" s="17">
        <v>0.25</v>
      </c>
      <c r="C1184" s="17">
        <v>0.10161100000000001</v>
      </c>
      <c r="D1184" s="17">
        <v>3.2204000000000003E-2</v>
      </c>
      <c r="E1184" s="17">
        <v>1.4054000000000001E-2</v>
      </c>
      <c r="F1184" s="27">
        <f t="shared" si="18"/>
        <v>39</v>
      </c>
    </row>
    <row r="1185" spans="1:6" x14ac:dyDescent="0.25">
      <c r="A1185" s="26">
        <v>39.2667</v>
      </c>
      <c r="B1185" s="17">
        <v>0.25</v>
      </c>
      <c r="C1185" s="17">
        <v>0.10153</v>
      </c>
      <c r="D1185" s="17">
        <v>3.2160000000000001E-2</v>
      </c>
      <c r="E1185" s="17">
        <v>1.4029E-2</v>
      </c>
      <c r="F1185" s="27">
        <f t="shared" si="18"/>
        <v>39</v>
      </c>
    </row>
    <row r="1186" spans="1:6" x14ac:dyDescent="0.25">
      <c r="A1186" s="26">
        <v>39.299999999999997</v>
      </c>
      <c r="B1186" s="17">
        <v>0.25</v>
      </c>
      <c r="C1186" s="17">
        <v>0.10143099999999999</v>
      </c>
      <c r="D1186" s="17">
        <v>3.2120000000000003E-2</v>
      </c>
      <c r="E1186" s="17">
        <v>1.4012999999999999E-2</v>
      </c>
      <c r="F1186" s="27">
        <f t="shared" si="18"/>
        <v>39</v>
      </c>
    </row>
    <row r="1187" spans="1:6" x14ac:dyDescent="0.25">
      <c r="A1187" s="26">
        <v>39.333300000000001</v>
      </c>
      <c r="B1187" s="17">
        <v>0.25</v>
      </c>
      <c r="C1187" s="17">
        <v>0.101341</v>
      </c>
      <c r="D1187" s="17">
        <v>3.2076E-2</v>
      </c>
      <c r="E1187" s="17">
        <v>1.3993E-2</v>
      </c>
      <c r="F1187" s="27">
        <f t="shared" si="18"/>
        <v>39</v>
      </c>
    </row>
    <row r="1188" spans="1:6" x14ac:dyDescent="0.25">
      <c r="A1188" s="26">
        <v>39.366700000000002</v>
      </c>
      <c r="B1188" s="17">
        <v>0.25</v>
      </c>
      <c r="C1188" s="17">
        <v>0.101229</v>
      </c>
      <c r="D1188" s="17">
        <v>3.2029000000000002E-2</v>
      </c>
      <c r="E1188" s="17">
        <v>1.3957000000000001E-2</v>
      </c>
      <c r="F1188" s="27">
        <f t="shared" si="18"/>
        <v>39</v>
      </c>
    </row>
    <row r="1189" spans="1:6" x14ac:dyDescent="0.25">
      <c r="A1189" s="26">
        <v>39.4</v>
      </c>
      <c r="B1189" s="17">
        <v>0.25</v>
      </c>
      <c r="C1189" s="17">
        <v>0.101103</v>
      </c>
      <c r="D1189" s="17">
        <v>3.1953000000000002E-2</v>
      </c>
      <c r="E1189" s="17">
        <v>1.391E-2</v>
      </c>
      <c r="F1189" s="27">
        <f t="shared" si="18"/>
        <v>39</v>
      </c>
    </row>
    <row r="1190" spans="1:6" x14ac:dyDescent="0.25">
      <c r="A1190" s="26">
        <v>39.433300000000003</v>
      </c>
      <c r="B1190" s="17">
        <v>0.25</v>
      </c>
      <c r="C1190" s="17">
        <v>0.10099</v>
      </c>
      <c r="D1190" s="17">
        <v>3.1871999999999998E-2</v>
      </c>
      <c r="E1190" s="17">
        <v>1.3885E-2</v>
      </c>
      <c r="F1190" s="27">
        <f t="shared" si="18"/>
        <v>39</v>
      </c>
    </row>
    <row r="1191" spans="1:6" x14ac:dyDescent="0.25">
      <c r="A1191" s="26">
        <v>39.466700000000003</v>
      </c>
      <c r="B1191" s="17">
        <v>0.25</v>
      </c>
      <c r="C1191" s="17">
        <v>0.10090499999999999</v>
      </c>
      <c r="D1191" s="17">
        <v>3.1817999999999999E-2</v>
      </c>
      <c r="E1191" s="17">
        <v>1.3864E-2</v>
      </c>
      <c r="F1191" s="27">
        <f t="shared" si="18"/>
        <v>39</v>
      </c>
    </row>
    <row r="1192" spans="1:6" x14ac:dyDescent="0.25">
      <c r="A1192" s="26">
        <v>39.5</v>
      </c>
      <c r="B1192" s="17">
        <v>0.25</v>
      </c>
      <c r="C1192" s="17">
        <v>0.100796</v>
      </c>
      <c r="D1192" s="17">
        <v>3.1761999999999999E-2</v>
      </c>
      <c r="E1192" s="17">
        <v>1.3834000000000001E-2</v>
      </c>
      <c r="F1192" s="27">
        <f t="shared" si="18"/>
        <v>40</v>
      </c>
    </row>
    <row r="1193" spans="1:6" x14ac:dyDescent="0.25">
      <c r="A1193" s="26">
        <v>39.533299999999997</v>
      </c>
      <c r="B1193" s="17">
        <v>0.25</v>
      </c>
      <c r="C1193" s="17">
        <v>0.10055799999999999</v>
      </c>
      <c r="D1193" s="17">
        <v>3.1650999999999999E-2</v>
      </c>
      <c r="E1193" s="17">
        <v>1.3782000000000001E-2</v>
      </c>
      <c r="F1193" s="27">
        <f t="shared" si="18"/>
        <v>40</v>
      </c>
    </row>
    <row r="1194" spans="1:6" x14ac:dyDescent="0.25">
      <c r="A1194" s="26">
        <v>39.566699999999997</v>
      </c>
      <c r="B1194" s="17">
        <v>0.25</v>
      </c>
      <c r="C1194" s="17">
        <v>0.100423</v>
      </c>
      <c r="D1194" s="17">
        <v>3.1567999999999999E-2</v>
      </c>
      <c r="E1194" s="17">
        <v>1.3701E-2</v>
      </c>
      <c r="F1194" s="27">
        <f t="shared" si="18"/>
        <v>40</v>
      </c>
    </row>
    <row r="1195" spans="1:6" x14ac:dyDescent="0.25">
      <c r="A1195" s="26">
        <v>39.6</v>
      </c>
      <c r="B1195" s="17">
        <v>0.25</v>
      </c>
      <c r="C1195" s="17">
        <v>0.100162</v>
      </c>
      <c r="D1195" s="17">
        <v>3.1469999999999998E-2</v>
      </c>
      <c r="E1195" s="17">
        <v>1.3587999999999999E-2</v>
      </c>
      <c r="F1195" s="27">
        <f t="shared" si="18"/>
        <v>40</v>
      </c>
    </row>
    <row r="1196" spans="1:6" x14ac:dyDescent="0.25">
      <c r="A1196" s="26">
        <v>39.633299999999998</v>
      </c>
      <c r="B1196" s="17">
        <v>0.25</v>
      </c>
      <c r="C1196" s="17">
        <v>0.100027</v>
      </c>
      <c r="D1196" s="17">
        <v>3.1393999999999998E-2</v>
      </c>
      <c r="E1196" s="17">
        <v>1.3572000000000001E-2</v>
      </c>
      <c r="F1196" s="27">
        <f t="shared" si="18"/>
        <v>40</v>
      </c>
    </row>
    <row r="1197" spans="1:6" x14ac:dyDescent="0.25">
      <c r="A1197" s="26">
        <v>39.666699999999999</v>
      </c>
      <c r="B1197" s="17">
        <v>0.25</v>
      </c>
      <c r="C1197" s="17">
        <v>9.9864999999999995E-2</v>
      </c>
      <c r="D1197" s="17">
        <v>3.1357000000000003E-2</v>
      </c>
      <c r="E1197" s="17">
        <v>1.3561999999999999E-2</v>
      </c>
      <c r="F1197" s="27">
        <f t="shared" si="18"/>
        <v>40</v>
      </c>
    </row>
    <row r="1198" spans="1:6" x14ac:dyDescent="0.25">
      <c r="A1198" s="26">
        <v>39.700000000000003</v>
      </c>
      <c r="B1198" s="17">
        <v>0.25</v>
      </c>
      <c r="C1198" s="17">
        <v>9.9770999999999999E-2</v>
      </c>
      <c r="D1198" s="17">
        <v>3.1317999999999999E-2</v>
      </c>
      <c r="E1198" s="17">
        <v>1.3542E-2</v>
      </c>
      <c r="F1198" s="27">
        <f t="shared" si="18"/>
        <v>40</v>
      </c>
    </row>
    <row r="1199" spans="1:6" x14ac:dyDescent="0.25">
      <c r="A1199" s="26">
        <v>39.7333</v>
      </c>
      <c r="B1199" s="17">
        <v>0.25</v>
      </c>
      <c r="C1199" s="17">
        <v>9.9677000000000002E-2</v>
      </c>
      <c r="D1199" s="17">
        <v>3.1252000000000002E-2</v>
      </c>
      <c r="E1199" s="17">
        <v>1.3516E-2</v>
      </c>
      <c r="F1199" s="27">
        <f t="shared" si="18"/>
        <v>40</v>
      </c>
    </row>
    <row r="1200" spans="1:6" x14ac:dyDescent="0.25">
      <c r="A1200" s="26">
        <v>39.7667</v>
      </c>
      <c r="B1200" s="17">
        <v>0.25</v>
      </c>
      <c r="C1200" s="17">
        <v>9.9537E-2</v>
      </c>
      <c r="D1200" s="17">
        <v>3.1182999999999999E-2</v>
      </c>
      <c r="E1200" s="17">
        <v>1.3495999999999999E-2</v>
      </c>
      <c r="F1200" s="27">
        <f t="shared" si="18"/>
        <v>40</v>
      </c>
    </row>
    <row r="1201" spans="1:6" x14ac:dyDescent="0.25">
      <c r="A1201" s="26">
        <v>39.799999999999997</v>
      </c>
      <c r="B1201" s="17">
        <v>0.25</v>
      </c>
      <c r="C1201" s="17">
        <v>9.9398E-2</v>
      </c>
      <c r="D1201" s="17">
        <v>3.1112000000000001E-2</v>
      </c>
      <c r="E1201" s="17">
        <v>1.3481E-2</v>
      </c>
      <c r="F1201" s="27">
        <f t="shared" si="18"/>
        <v>40</v>
      </c>
    </row>
    <row r="1202" spans="1:6" x14ac:dyDescent="0.25">
      <c r="A1202" s="26">
        <v>39.833300000000001</v>
      </c>
      <c r="B1202" s="17">
        <v>0.25</v>
      </c>
      <c r="C1202" s="17">
        <v>9.9253999999999995E-2</v>
      </c>
      <c r="D1202" s="17">
        <v>3.1053000000000001E-2</v>
      </c>
      <c r="E1202" s="17">
        <v>1.3469999999999999E-2</v>
      </c>
      <c r="F1202" s="27">
        <f t="shared" si="18"/>
        <v>40</v>
      </c>
    </row>
    <row r="1203" spans="1:6" x14ac:dyDescent="0.25">
      <c r="A1203" s="26">
        <v>39.866700000000002</v>
      </c>
      <c r="B1203" s="17">
        <v>0.25</v>
      </c>
      <c r="C1203" s="17">
        <v>9.9141999999999994E-2</v>
      </c>
      <c r="D1203" s="17">
        <v>3.0977000000000001E-2</v>
      </c>
      <c r="E1203" s="17">
        <v>1.3435000000000001E-2</v>
      </c>
      <c r="F1203" s="27">
        <f t="shared" si="18"/>
        <v>40</v>
      </c>
    </row>
    <row r="1204" spans="1:6" x14ac:dyDescent="0.25">
      <c r="A1204" s="26">
        <v>39.9</v>
      </c>
      <c r="B1204" s="17">
        <v>0.25</v>
      </c>
      <c r="C1204" s="17">
        <v>9.9020999999999998E-2</v>
      </c>
      <c r="D1204" s="17">
        <v>3.0897000000000001E-2</v>
      </c>
      <c r="E1204" s="17">
        <v>1.3414000000000001E-2</v>
      </c>
      <c r="F1204" s="27">
        <f t="shared" si="18"/>
        <v>40</v>
      </c>
    </row>
    <row r="1205" spans="1:6" x14ac:dyDescent="0.25">
      <c r="A1205" s="26">
        <v>39.933300000000003</v>
      </c>
      <c r="B1205" s="17">
        <v>0.25</v>
      </c>
      <c r="C1205" s="17">
        <v>9.8913000000000001E-2</v>
      </c>
      <c r="D1205" s="17">
        <v>3.0852999999999998E-2</v>
      </c>
      <c r="E1205" s="17">
        <v>1.3384E-2</v>
      </c>
      <c r="F1205" s="27">
        <f t="shared" si="18"/>
        <v>40</v>
      </c>
    </row>
    <row r="1206" spans="1:6" x14ac:dyDescent="0.25">
      <c r="A1206" s="26">
        <v>39.966700000000003</v>
      </c>
      <c r="B1206" s="17">
        <v>0.25</v>
      </c>
      <c r="C1206" s="17">
        <v>9.8815E-2</v>
      </c>
      <c r="D1206" s="17">
        <v>3.0818999999999999E-2</v>
      </c>
      <c r="E1206" s="17">
        <v>1.3368E-2</v>
      </c>
      <c r="F1206" s="27">
        <f t="shared" si="18"/>
        <v>40</v>
      </c>
    </row>
    <row r="1207" spans="1:6" x14ac:dyDescent="0.25">
      <c r="A1207" s="26">
        <v>40</v>
      </c>
      <c r="B1207" s="17">
        <v>0.25</v>
      </c>
      <c r="C1207" s="17">
        <v>9.8707000000000003E-2</v>
      </c>
      <c r="D1207" s="17">
        <v>3.0776999999999999E-2</v>
      </c>
      <c r="E1207" s="17">
        <v>1.3343000000000001E-2</v>
      </c>
      <c r="F1207" s="27">
        <f t="shared" si="18"/>
        <v>40</v>
      </c>
    </row>
    <row r="1208" spans="1:6" x14ac:dyDescent="0.25">
      <c r="A1208" s="26">
        <v>40.033299999999997</v>
      </c>
      <c r="B1208" s="17">
        <v>0.24</v>
      </c>
      <c r="C1208" s="17">
        <v>9.8603999999999997E-2</v>
      </c>
      <c r="D1208" s="17">
        <v>3.0738000000000001E-2</v>
      </c>
      <c r="E1208" s="17">
        <v>1.3297E-2</v>
      </c>
      <c r="F1208" s="27">
        <f t="shared" si="18"/>
        <v>40</v>
      </c>
    </row>
    <row r="1209" spans="1:6" x14ac:dyDescent="0.25">
      <c r="A1209" s="26">
        <v>40.066699999999997</v>
      </c>
      <c r="B1209" s="17">
        <v>0.24</v>
      </c>
      <c r="C1209" s="17">
        <v>9.8517999999999994E-2</v>
      </c>
      <c r="D1209" s="17">
        <v>3.0682000000000001E-2</v>
      </c>
      <c r="E1209" s="17">
        <v>1.3256E-2</v>
      </c>
      <c r="F1209" s="27">
        <f t="shared" si="18"/>
        <v>40</v>
      </c>
    </row>
    <row r="1210" spans="1:6" x14ac:dyDescent="0.25">
      <c r="A1210" s="26">
        <v>40.1</v>
      </c>
      <c r="B1210" s="17">
        <v>0.24</v>
      </c>
      <c r="C1210" s="17">
        <v>9.8392999999999994E-2</v>
      </c>
      <c r="D1210" s="17">
        <v>3.0620999999999999E-2</v>
      </c>
      <c r="E1210" s="17">
        <v>1.3231E-2</v>
      </c>
      <c r="F1210" s="27">
        <f t="shared" si="18"/>
        <v>40</v>
      </c>
    </row>
    <row r="1211" spans="1:6" x14ac:dyDescent="0.25">
      <c r="A1211" s="26">
        <v>40.133299999999998</v>
      </c>
      <c r="B1211" s="17">
        <v>0.24</v>
      </c>
      <c r="C1211" s="17">
        <v>9.8276000000000002E-2</v>
      </c>
      <c r="D1211" s="17">
        <v>3.0563E-2</v>
      </c>
      <c r="E1211" s="17">
        <v>1.3200999999999999E-2</v>
      </c>
      <c r="F1211" s="27">
        <f t="shared" si="18"/>
        <v>40</v>
      </c>
    </row>
    <row r="1212" spans="1:6" x14ac:dyDescent="0.25">
      <c r="A1212" s="26">
        <v>40.166699999999999</v>
      </c>
      <c r="B1212" s="17">
        <v>0.24</v>
      </c>
      <c r="C1212" s="17">
        <v>9.8182000000000005E-2</v>
      </c>
      <c r="D1212" s="17">
        <v>3.0509000000000001E-2</v>
      </c>
      <c r="E1212" s="17">
        <v>1.3174999999999999E-2</v>
      </c>
      <c r="F1212" s="27">
        <f t="shared" si="18"/>
        <v>40</v>
      </c>
    </row>
    <row r="1213" spans="1:6" x14ac:dyDescent="0.25">
      <c r="A1213" s="26">
        <v>40.200000000000003</v>
      </c>
      <c r="B1213" s="17">
        <v>0.24</v>
      </c>
      <c r="C1213" s="17">
        <v>9.8025000000000001E-2</v>
      </c>
      <c r="D1213" s="17">
        <v>3.0463E-2</v>
      </c>
      <c r="E1213" s="17">
        <v>1.3169999999999999E-2</v>
      </c>
      <c r="F1213" s="27">
        <f t="shared" si="18"/>
        <v>40</v>
      </c>
    </row>
    <row r="1214" spans="1:6" x14ac:dyDescent="0.25">
      <c r="A1214" s="26">
        <v>40.2333</v>
      </c>
      <c r="B1214" s="17">
        <v>0.24</v>
      </c>
      <c r="C1214" s="17">
        <v>9.7953999999999999E-2</v>
      </c>
      <c r="D1214" s="17">
        <v>3.04E-2</v>
      </c>
      <c r="E1214" s="17">
        <v>1.316E-2</v>
      </c>
      <c r="F1214" s="27">
        <f t="shared" si="18"/>
        <v>40</v>
      </c>
    </row>
    <row r="1215" spans="1:6" x14ac:dyDescent="0.25">
      <c r="A1215" s="26">
        <v>40.2667</v>
      </c>
      <c r="B1215" s="17">
        <v>0.24</v>
      </c>
      <c r="C1215" s="17">
        <v>9.7868999999999998E-2</v>
      </c>
      <c r="D1215" s="17">
        <v>3.0358E-2</v>
      </c>
      <c r="E1215" s="17">
        <v>1.3135000000000001E-2</v>
      </c>
      <c r="F1215" s="27">
        <f t="shared" si="18"/>
        <v>40</v>
      </c>
    </row>
    <row r="1216" spans="1:6" x14ac:dyDescent="0.25">
      <c r="A1216" s="26">
        <v>40.299999999999997</v>
      </c>
      <c r="B1216" s="17">
        <v>0.24</v>
      </c>
      <c r="C1216" s="17">
        <v>9.7761000000000001E-2</v>
      </c>
      <c r="D1216" s="17">
        <v>3.0307000000000001E-2</v>
      </c>
      <c r="E1216" s="17">
        <v>1.3109000000000001E-2</v>
      </c>
      <c r="F1216" s="27">
        <f t="shared" si="18"/>
        <v>40</v>
      </c>
    </row>
    <row r="1217" spans="1:6" x14ac:dyDescent="0.25">
      <c r="A1217" s="26">
        <v>40.333300000000001</v>
      </c>
      <c r="B1217" s="17">
        <v>0.24</v>
      </c>
      <c r="C1217" s="17">
        <v>9.7657999999999995E-2</v>
      </c>
      <c r="D1217" s="17">
        <v>3.0270999999999999E-2</v>
      </c>
      <c r="E1217" s="17">
        <v>1.3079E-2</v>
      </c>
      <c r="F1217" s="27">
        <f t="shared" si="18"/>
        <v>40</v>
      </c>
    </row>
    <row r="1218" spans="1:6" x14ac:dyDescent="0.25">
      <c r="A1218" s="26">
        <v>40.366700000000002</v>
      </c>
      <c r="B1218" s="17">
        <v>0.24</v>
      </c>
      <c r="C1218" s="17">
        <v>9.7536999999999999E-2</v>
      </c>
      <c r="D1218" s="17">
        <v>3.0221999999999999E-2</v>
      </c>
      <c r="E1218" s="17">
        <v>1.3058999999999999E-2</v>
      </c>
      <c r="F1218" s="27">
        <f t="shared" si="18"/>
        <v>40</v>
      </c>
    </row>
    <row r="1219" spans="1:6" x14ac:dyDescent="0.25">
      <c r="A1219" s="26">
        <v>40.4</v>
      </c>
      <c r="B1219" s="17">
        <v>0.24</v>
      </c>
      <c r="C1219" s="17">
        <v>9.7448000000000007E-2</v>
      </c>
      <c r="D1219" s="17">
        <v>3.0186000000000001E-2</v>
      </c>
      <c r="E1219" s="17">
        <v>1.3032999999999999E-2</v>
      </c>
      <c r="F1219" s="27">
        <f t="shared" si="18"/>
        <v>40</v>
      </c>
    </row>
    <row r="1220" spans="1:6" x14ac:dyDescent="0.25">
      <c r="A1220" s="26">
        <v>40.433300000000003</v>
      </c>
      <c r="B1220" s="17">
        <v>0.24</v>
      </c>
      <c r="C1220" s="17">
        <v>9.7403000000000003E-2</v>
      </c>
      <c r="D1220" s="17">
        <v>3.0134999999999999E-2</v>
      </c>
      <c r="E1220" s="17">
        <v>1.3028E-2</v>
      </c>
      <c r="F1220" s="27">
        <f t="shared" si="18"/>
        <v>40</v>
      </c>
    </row>
    <row r="1221" spans="1:6" x14ac:dyDescent="0.25">
      <c r="A1221" s="26">
        <v>40.466700000000003</v>
      </c>
      <c r="B1221" s="17">
        <v>0.24</v>
      </c>
      <c r="C1221" s="17">
        <v>9.7304000000000002E-2</v>
      </c>
      <c r="D1221" s="17">
        <v>3.0075999999999999E-2</v>
      </c>
      <c r="E1221" s="17">
        <v>1.3003000000000001E-2</v>
      </c>
      <c r="F1221" s="27">
        <f t="shared" si="18"/>
        <v>40</v>
      </c>
    </row>
    <row r="1222" spans="1:6" x14ac:dyDescent="0.25">
      <c r="A1222" s="26">
        <v>40.5</v>
      </c>
      <c r="B1222" s="17">
        <v>0.24</v>
      </c>
      <c r="C1222" s="17">
        <v>9.7245999999999999E-2</v>
      </c>
      <c r="D1222" s="17">
        <v>3.0027999999999999E-2</v>
      </c>
      <c r="E1222" s="17">
        <v>1.2978E-2</v>
      </c>
      <c r="F1222" s="27">
        <f t="shared" si="18"/>
        <v>41</v>
      </c>
    </row>
    <row r="1223" spans="1:6" x14ac:dyDescent="0.25">
      <c r="A1223" s="26">
        <v>40.533299999999997</v>
      </c>
      <c r="B1223" s="17">
        <v>0.24</v>
      </c>
      <c r="C1223" s="17">
        <v>9.7027000000000002E-2</v>
      </c>
      <c r="D1223" s="17">
        <v>2.9950000000000001E-2</v>
      </c>
      <c r="E1223" s="17">
        <v>1.2921999999999999E-2</v>
      </c>
      <c r="F1223" s="27">
        <f t="shared" si="18"/>
        <v>41</v>
      </c>
    </row>
    <row r="1224" spans="1:6" x14ac:dyDescent="0.25">
      <c r="A1224" s="26">
        <v>40.566699999999997</v>
      </c>
      <c r="B1224" s="17">
        <v>0.24</v>
      </c>
      <c r="C1224" s="17">
        <v>9.6784999999999996E-2</v>
      </c>
      <c r="D1224" s="17">
        <v>2.9863000000000001E-2</v>
      </c>
      <c r="E1224" s="17">
        <v>1.2877E-2</v>
      </c>
      <c r="F1224" s="27">
        <f t="shared" si="18"/>
        <v>41</v>
      </c>
    </row>
    <row r="1225" spans="1:6" x14ac:dyDescent="0.25">
      <c r="A1225" s="26">
        <v>40.6</v>
      </c>
      <c r="B1225" s="17">
        <v>0.24</v>
      </c>
      <c r="C1225" s="17">
        <v>9.6611000000000002E-2</v>
      </c>
      <c r="D1225" s="17">
        <v>2.9744E-2</v>
      </c>
      <c r="E1225" s="17">
        <v>1.2761E-2</v>
      </c>
      <c r="F1225" s="27">
        <f t="shared" ref="F1225:F1288" si="19">ROUND(A1225,0)</f>
        <v>41</v>
      </c>
    </row>
    <row r="1226" spans="1:6" x14ac:dyDescent="0.25">
      <c r="A1226" s="26">
        <v>40.633299999999998</v>
      </c>
      <c r="B1226" s="17">
        <v>0.24</v>
      </c>
      <c r="C1226" s="17">
        <v>9.6476999999999993E-2</v>
      </c>
      <c r="D1226" s="17">
        <v>2.9676000000000001E-2</v>
      </c>
      <c r="E1226" s="17">
        <v>1.272E-2</v>
      </c>
      <c r="F1226" s="27">
        <f t="shared" si="19"/>
        <v>41</v>
      </c>
    </row>
    <row r="1227" spans="1:6" x14ac:dyDescent="0.25">
      <c r="A1227" s="26">
        <v>40.666699999999999</v>
      </c>
      <c r="B1227" s="17">
        <v>0.24</v>
      </c>
      <c r="C1227" s="17">
        <v>9.6378000000000005E-2</v>
      </c>
      <c r="D1227" s="17">
        <v>2.9628000000000002E-2</v>
      </c>
      <c r="E1227" s="17">
        <v>1.2704999999999999E-2</v>
      </c>
      <c r="F1227" s="27">
        <f t="shared" si="19"/>
        <v>41</v>
      </c>
    </row>
    <row r="1228" spans="1:6" x14ac:dyDescent="0.25">
      <c r="A1228" s="26">
        <v>40.700000000000003</v>
      </c>
      <c r="B1228" s="17">
        <v>0.24</v>
      </c>
      <c r="C1228" s="17">
        <v>9.6243999999999996E-2</v>
      </c>
      <c r="D1228" s="17">
        <v>2.9589000000000001E-2</v>
      </c>
      <c r="E1228" s="17">
        <v>1.269E-2</v>
      </c>
      <c r="F1228" s="27">
        <f t="shared" si="19"/>
        <v>41</v>
      </c>
    </row>
    <row r="1229" spans="1:6" x14ac:dyDescent="0.25">
      <c r="A1229" s="26">
        <v>40.7333</v>
      </c>
      <c r="B1229" s="17">
        <v>0.24</v>
      </c>
      <c r="C1229" s="17">
        <v>9.6149999999999999E-2</v>
      </c>
      <c r="D1229" s="17">
        <v>2.9548000000000001E-2</v>
      </c>
      <c r="E1229" s="17">
        <v>1.2675000000000001E-2</v>
      </c>
      <c r="F1229" s="27">
        <f t="shared" si="19"/>
        <v>41</v>
      </c>
    </row>
    <row r="1230" spans="1:6" x14ac:dyDescent="0.25">
      <c r="A1230" s="26">
        <v>40.7667</v>
      </c>
      <c r="B1230" s="17">
        <v>0.24</v>
      </c>
      <c r="C1230" s="17">
        <v>9.6029000000000003E-2</v>
      </c>
      <c r="D1230" s="17">
        <v>2.9513999999999999E-2</v>
      </c>
      <c r="E1230" s="17">
        <v>1.2649000000000001E-2</v>
      </c>
      <c r="F1230" s="27">
        <f t="shared" si="19"/>
        <v>41</v>
      </c>
    </row>
    <row r="1231" spans="1:6" x14ac:dyDescent="0.25">
      <c r="A1231" s="26">
        <v>40.799999999999997</v>
      </c>
      <c r="B1231" s="17">
        <v>0.24</v>
      </c>
      <c r="C1231" s="17">
        <v>9.5911999999999997E-2</v>
      </c>
      <c r="D1231" s="17">
        <v>2.9444000000000001E-2</v>
      </c>
      <c r="E1231" s="17">
        <v>1.2638999999999999E-2</v>
      </c>
      <c r="F1231" s="27">
        <f t="shared" si="19"/>
        <v>41</v>
      </c>
    </row>
    <row r="1232" spans="1:6" x14ac:dyDescent="0.25">
      <c r="A1232" s="26">
        <v>40.833300000000001</v>
      </c>
      <c r="B1232" s="17">
        <v>0.24</v>
      </c>
      <c r="C1232" s="17">
        <v>9.5738000000000004E-2</v>
      </c>
      <c r="D1232" s="17">
        <v>2.9392999999999999E-2</v>
      </c>
      <c r="E1232" s="17">
        <v>1.2624E-2</v>
      </c>
      <c r="F1232" s="27">
        <f t="shared" si="19"/>
        <v>41</v>
      </c>
    </row>
    <row r="1233" spans="1:6" x14ac:dyDescent="0.25">
      <c r="A1233" s="26">
        <v>40.866700000000002</v>
      </c>
      <c r="B1233" s="17">
        <v>0.24</v>
      </c>
      <c r="C1233" s="17">
        <v>9.5634999999999998E-2</v>
      </c>
      <c r="D1233" s="17">
        <v>2.9368999999999999E-2</v>
      </c>
      <c r="E1233" s="17">
        <v>1.2609E-2</v>
      </c>
      <c r="F1233" s="27">
        <f t="shared" si="19"/>
        <v>41</v>
      </c>
    </row>
    <row r="1234" spans="1:6" x14ac:dyDescent="0.25">
      <c r="A1234" s="26">
        <v>40.9</v>
      </c>
      <c r="B1234" s="17">
        <v>0.24</v>
      </c>
      <c r="C1234" s="17">
        <v>9.5532000000000006E-2</v>
      </c>
      <c r="D1234" s="17">
        <v>2.9312999999999999E-2</v>
      </c>
      <c r="E1234" s="17">
        <v>1.2593999999999999E-2</v>
      </c>
      <c r="F1234" s="27">
        <f t="shared" si="19"/>
        <v>41</v>
      </c>
    </row>
    <row r="1235" spans="1:6" x14ac:dyDescent="0.25">
      <c r="A1235" s="26">
        <v>40.933300000000003</v>
      </c>
      <c r="B1235" s="17">
        <v>0.24</v>
      </c>
      <c r="C1235" s="17">
        <v>9.5450999999999994E-2</v>
      </c>
      <c r="D1235" s="17">
        <v>2.9281999999999999E-2</v>
      </c>
      <c r="E1235" s="17">
        <v>1.2574E-2</v>
      </c>
      <c r="F1235" s="27">
        <f t="shared" si="19"/>
        <v>41</v>
      </c>
    </row>
    <row r="1236" spans="1:6" x14ac:dyDescent="0.25">
      <c r="A1236" s="26">
        <v>40.966700000000003</v>
      </c>
      <c r="B1236" s="17">
        <v>0.24</v>
      </c>
      <c r="C1236" s="17">
        <v>9.5366999999999993E-2</v>
      </c>
      <c r="D1236" s="17">
        <v>2.9224E-2</v>
      </c>
      <c r="E1236" s="17">
        <v>1.2548E-2</v>
      </c>
      <c r="F1236" s="27">
        <f t="shared" si="19"/>
        <v>41</v>
      </c>
    </row>
    <row r="1237" spans="1:6" x14ac:dyDescent="0.25">
      <c r="A1237" s="26">
        <v>41</v>
      </c>
      <c r="B1237" s="17">
        <v>0.24</v>
      </c>
      <c r="C1237" s="17">
        <v>9.5245999999999997E-2</v>
      </c>
      <c r="D1237" s="17">
        <v>2.9173000000000001E-2</v>
      </c>
      <c r="E1237" s="17">
        <v>1.2533000000000001E-2</v>
      </c>
      <c r="F1237" s="27">
        <f t="shared" si="19"/>
        <v>41</v>
      </c>
    </row>
    <row r="1238" spans="1:6" x14ac:dyDescent="0.25">
      <c r="A1238" s="26">
        <v>41.033299999999997</v>
      </c>
      <c r="B1238" s="17">
        <v>0.24</v>
      </c>
      <c r="C1238" s="17">
        <v>9.5089000000000007E-2</v>
      </c>
      <c r="D1238" s="17">
        <v>2.9104999999999999E-2</v>
      </c>
      <c r="E1238" s="17">
        <v>1.2493000000000001E-2</v>
      </c>
      <c r="F1238" s="27">
        <f t="shared" si="19"/>
        <v>41</v>
      </c>
    </row>
    <row r="1239" spans="1:6" x14ac:dyDescent="0.25">
      <c r="A1239" s="26">
        <v>41.066699999999997</v>
      </c>
      <c r="B1239" s="17">
        <v>0.24</v>
      </c>
      <c r="C1239" s="17">
        <v>9.4919000000000003E-2</v>
      </c>
      <c r="D1239" s="17">
        <v>2.9049999999999999E-2</v>
      </c>
      <c r="E1239" s="17">
        <v>1.2452E-2</v>
      </c>
      <c r="F1239" s="27">
        <f t="shared" si="19"/>
        <v>41</v>
      </c>
    </row>
    <row r="1240" spans="1:6" x14ac:dyDescent="0.25">
      <c r="A1240" s="26">
        <v>41.1</v>
      </c>
      <c r="B1240" s="17">
        <v>0.24</v>
      </c>
      <c r="C1240" s="17">
        <v>9.4784999999999994E-2</v>
      </c>
      <c r="D1240" s="17">
        <v>2.9009E-2</v>
      </c>
      <c r="E1240" s="17">
        <v>1.2437E-2</v>
      </c>
      <c r="F1240" s="27">
        <f t="shared" si="19"/>
        <v>41</v>
      </c>
    </row>
    <row r="1241" spans="1:6" x14ac:dyDescent="0.25">
      <c r="A1241" s="26">
        <v>41.133299999999998</v>
      </c>
      <c r="B1241" s="17">
        <v>0.24</v>
      </c>
      <c r="C1241" s="17">
        <v>9.4677999999999998E-2</v>
      </c>
      <c r="D1241" s="17">
        <v>2.896E-2</v>
      </c>
      <c r="E1241" s="17">
        <v>1.2416999999999999E-2</v>
      </c>
      <c r="F1241" s="27">
        <f t="shared" si="19"/>
        <v>41</v>
      </c>
    </row>
    <row r="1242" spans="1:6" x14ac:dyDescent="0.25">
      <c r="A1242" s="26">
        <v>41.166699999999999</v>
      </c>
      <c r="B1242" s="17">
        <v>0.24</v>
      </c>
      <c r="C1242" s="17">
        <v>9.4616000000000006E-2</v>
      </c>
      <c r="D1242" s="17">
        <v>2.8926E-2</v>
      </c>
      <c r="E1242" s="17">
        <v>1.2397E-2</v>
      </c>
      <c r="F1242" s="27">
        <f t="shared" si="19"/>
        <v>41</v>
      </c>
    </row>
    <row r="1243" spans="1:6" x14ac:dyDescent="0.25">
      <c r="A1243" s="26">
        <v>41.2</v>
      </c>
      <c r="B1243" s="17">
        <v>0.24</v>
      </c>
      <c r="C1243" s="17">
        <v>9.4513E-2</v>
      </c>
      <c r="D1243" s="17">
        <v>2.8871000000000001E-2</v>
      </c>
      <c r="E1243" s="17">
        <v>1.2371E-2</v>
      </c>
      <c r="F1243" s="27">
        <f t="shared" si="19"/>
        <v>41</v>
      </c>
    </row>
    <row r="1244" spans="1:6" x14ac:dyDescent="0.25">
      <c r="A1244" s="26">
        <v>41.2333</v>
      </c>
      <c r="B1244" s="17">
        <v>0.24</v>
      </c>
      <c r="C1244" s="17">
        <v>9.4427999999999998E-2</v>
      </c>
      <c r="D1244" s="17">
        <v>2.8832E-2</v>
      </c>
      <c r="E1244" s="17">
        <v>1.2345999999999999E-2</v>
      </c>
      <c r="F1244" s="27">
        <f t="shared" si="19"/>
        <v>41</v>
      </c>
    </row>
    <row r="1245" spans="1:6" x14ac:dyDescent="0.25">
      <c r="A1245" s="26">
        <v>41.2667</v>
      </c>
      <c r="B1245" s="17">
        <v>0.24</v>
      </c>
      <c r="C1245" s="17">
        <v>9.4334000000000001E-2</v>
      </c>
      <c r="D1245" s="17">
        <v>2.8781999999999999E-2</v>
      </c>
      <c r="E1245" s="17">
        <v>1.2336E-2</v>
      </c>
      <c r="F1245" s="27">
        <f t="shared" si="19"/>
        <v>41</v>
      </c>
    </row>
    <row r="1246" spans="1:6" x14ac:dyDescent="0.25">
      <c r="A1246" s="26">
        <v>41.3</v>
      </c>
      <c r="B1246" s="17">
        <v>0.24</v>
      </c>
      <c r="C1246" s="17">
        <v>9.4227000000000005E-2</v>
      </c>
      <c r="D1246" s="17">
        <v>2.8722000000000001E-2</v>
      </c>
      <c r="E1246" s="17">
        <v>1.2300999999999999E-2</v>
      </c>
      <c r="F1246" s="27">
        <f t="shared" si="19"/>
        <v>41</v>
      </c>
    </row>
    <row r="1247" spans="1:6" x14ac:dyDescent="0.25">
      <c r="A1247" s="26">
        <v>41.333300000000001</v>
      </c>
      <c r="B1247" s="17">
        <v>0.24</v>
      </c>
      <c r="C1247" s="17">
        <v>9.4125E-2</v>
      </c>
      <c r="D1247" s="17">
        <v>2.8683E-2</v>
      </c>
      <c r="E1247" s="17">
        <v>1.2285000000000001E-2</v>
      </c>
      <c r="F1247" s="27">
        <f t="shared" si="19"/>
        <v>41</v>
      </c>
    </row>
    <row r="1248" spans="1:6" x14ac:dyDescent="0.25">
      <c r="A1248" s="26">
        <v>41.366700000000002</v>
      </c>
      <c r="B1248" s="17">
        <v>0.24</v>
      </c>
      <c r="C1248" s="17">
        <v>9.3986E-2</v>
      </c>
      <c r="D1248" s="17">
        <v>2.8639999999999999E-2</v>
      </c>
      <c r="E1248" s="17">
        <v>1.225E-2</v>
      </c>
      <c r="F1248" s="27">
        <f t="shared" si="19"/>
        <v>41</v>
      </c>
    </row>
    <row r="1249" spans="1:6" x14ac:dyDescent="0.25">
      <c r="A1249" s="26">
        <v>41.4</v>
      </c>
      <c r="B1249" s="17">
        <v>0.24</v>
      </c>
      <c r="C1249" s="17">
        <v>9.3875E-2</v>
      </c>
      <c r="D1249" s="17">
        <v>2.8601000000000001E-2</v>
      </c>
      <c r="E1249" s="17">
        <v>1.223E-2</v>
      </c>
      <c r="F1249" s="27">
        <f t="shared" si="19"/>
        <v>41</v>
      </c>
    </row>
    <row r="1250" spans="1:6" x14ac:dyDescent="0.25">
      <c r="A1250" s="26">
        <v>41.433300000000003</v>
      </c>
      <c r="B1250" s="17">
        <v>0.24</v>
      </c>
      <c r="C1250" s="17">
        <v>9.375E-2</v>
      </c>
      <c r="D1250" s="17">
        <v>2.8563000000000002E-2</v>
      </c>
      <c r="E1250" s="17">
        <v>1.222E-2</v>
      </c>
      <c r="F1250" s="27">
        <f t="shared" si="19"/>
        <v>41</v>
      </c>
    </row>
    <row r="1251" spans="1:6" x14ac:dyDescent="0.25">
      <c r="A1251" s="26">
        <v>41.466700000000003</v>
      </c>
      <c r="B1251" s="17">
        <v>0.24</v>
      </c>
      <c r="C1251" s="17">
        <v>9.3637999999999999E-2</v>
      </c>
      <c r="D1251" s="17">
        <v>2.8494999999999999E-2</v>
      </c>
      <c r="E1251" s="17">
        <v>1.2194E-2</v>
      </c>
      <c r="F1251" s="27">
        <f t="shared" si="19"/>
        <v>41</v>
      </c>
    </row>
    <row r="1252" spans="1:6" x14ac:dyDescent="0.25">
      <c r="A1252" s="26">
        <v>41.5</v>
      </c>
      <c r="B1252" s="17">
        <v>0.24</v>
      </c>
      <c r="C1252" s="17">
        <v>9.3531000000000003E-2</v>
      </c>
      <c r="D1252" s="17">
        <v>2.8457E-2</v>
      </c>
      <c r="E1252" s="17">
        <v>1.2179000000000001E-2</v>
      </c>
      <c r="F1252" s="27">
        <f t="shared" si="19"/>
        <v>42</v>
      </c>
    </row>
    <row r="1253" spans="1:6" x14ac:dyDescent="0.25">
      <c r="A1253" s="26">
        <v>41.533299999999997</v>
      </c>
      <c r="B1253" s="17">
        <v>0.24</v>
      </c>
      <c r="C1253" s="17">
        <v>9.3370999999999996E-2</v>
      </c>
      <c r="D1253" s="17">
        <v>2.8392000000000001E-2</v>
      </c>
      <c r="E1253" s="17">
        <v>1.2159E-2</v>
      </c>
      <c r="F1253" s="27">
        <f t="shared" si="19"/>
        <v>42</v>
      </c>
    </row>
    <row r="1254" spans="1:6" x14ac:dyDescent="0.25">
      <c r="A1254" s="26">
        <v>41.566699999999997</v>
      </c>
      <c r="B1254" s="17">
        <v>0.24</v>
      </c>
      <c r="C1254" s="17">
        <v>9.3022999999999995E-2</v>
      </c>
      <c r="D1254" s="17">
        <v>2.8282000000000002E-2</v>
      </c>
      <c r="E1254" s="17">
        <v>1.2108000000000001E-2</v>
      </c>
      <c r="F1254" s="27">
        <f t="shared" si="19"/>
        <v>42</v>
      </c>
    </row>
    <row r="1255" spans="1:6" x14ac:dyDescent="0.25">
      <c r="A1255" s="26">
        <v>41.6</v>
      </c>
      <c r="B1255" s="17">
        <v>0.24</v>
      </c>
      <c r="C1255" s="17">
        <v>9.2868000000000006E-2</v>
      </c>
      <c r="D1255" s="17">
        <v>2.8219000000000001E-2</v>
      </c>
      <c r="E1255" s="17">
        <v>1.2076999999999999E-2</v>
      </c>
      <c r="F1255" s="27">
        <f t="shared" si="19"/>
        <v>42</v>
      </c>
    </row>
    <row r="1256" spans="1:6" x14ac:dyDescent="0.25">
      <c r="A1256" s="26">
        <v>41.633299999999998</v>
      </c>
      <c r="B1256" s="17">
        <v>0.24</v>
      </c>
      <c r="C1256" s="17">
        <v>9.2702999999999994E-2</v>
      </c>
      <c r="D1256" s="17">
        <v>2.8098999999999999E-2</v>
      </c>
      <c r="E1256" s="17">
        <v>1.2005999999999999E-2</v>
      </c>
      <c r="F1256" s="27">
        <f t="shared" si="19"/>
        <v>42</v>
      </c>
    </row>
    <row r="1257" spans="1:6" x14ac:dyDescent="0.25">
      <c r="A1257" s="26">
        <v>41.666699999999999</v>
      </c>
      <c r="B1257" s="17">
        <v>0.24</v>
      </c>
      <c r="C1257" s="17">
        <v>9.2608999999999997E-2</v>
      </c>
      <c r="D1257" s="17">
        <v>2.8046000000000001E-2</v>
      </c>
      <c r="E1257" s="17">
        <v>1.1975E-2</v>
      </c>
      <c r="F1257" s="27">
        <f t="shared" si="19"/>
        <v>42</v>
      </c>
    </row>
    <row r="1258" spans="1:6" x14ac:dyDescent="0.25">
      <c r="A1258" s="26">
        <v>41.7</v>
      </c>
      <c r="B1258" s="17">
        <v>0.24</v>
      </c>
      <c r="C1258" s="17">
        <v>9.2520000000000005E-2</v>
      </c>
      <c r="D1258" s="17">
        <v>2.8001000000000002E-2</v>
      </c>
      <c r="E1258" s="17">
        <v>1.1953999999999999E-2</v>
      </c>
      <c r="F1258" s="27">
        <f t="shared" si="19"/>
        <v>42</v>
      </c>
    </row>
    <row r="1259" spans="1:6" x14ac:dyDescent="0.25">
      <c r="A1259" s="26">
        <v>41.7333</v>
      </c>
      <c r="B1259" s="17">
        <v>0.24</v>
      </c>
      <c r="C1259" s="17">
        <v>9.2416999999999999E-2</v>
      </c>
      <c r="D1259" s="17">
        <v>2.7951E-2</v>
      </c>
      <c r="E1259" s="17">
        <v>1.1934E-2</v>
      </c>
      <c r="F1259" s="27">
        <f t="shared" si="19"/>
        <v>42</v>
      </c>
    </row>
    <row r="1260" spans="1:6" x14ac:dyDescent="0.25">
      <c r="A1260" s="26">
        <v>41.7667</v>
      </c>
      <c r="B1260" s="17">
        <v>0.24</v>
      </c>
      <c r="C1260" s="17">
        <v>9.2300999999999994E-2</v>
      </c>
      <c r="D1260" s="17">
        <v>2.7890999999999999E-2</v>
      </c>
      <c r="E1260" s="17">
        <v>1.1929E-2</v>
      </c>
      <c r="F1260" s="27">
        <f t="shared" si="19"/>
        <v>42</v>
      </c>
    </row>
    <row r="1261" spans="1:6" x14ac:dyDescent="0.25">
      <c r="A1261" s="26">
        <v>41.8</v>
      </c>
      <c r="B1261" s="17">
        <v>0.24</v>
      </c>
      <c r="C1261" s="17">
        <v>9.2207999999999998E-2</v>
      </c>
      <c r="D1261" s="17">
        <v>2.7864E-2</v>
      </c>
      <c r="E1261" s="17">
        <v>1.1923E-2</v>
      </c>
      <c r="F1261" s="27">
        <f t="shared" si="19"/>
        <v>42</v>
      </c>
    </row>
    <row r="1262" spans="1:6" x14ac:dyDescent="0.25">
      <c r="A1262" s="26">
        <v>41.833300000000001</v>
      </c>
      <c r="B1262" s="17">
        <v>0.23</v>
      </c>
      <c r="C1262" s="17">
        <v>9.2114000000000001E-2</v>
      </c>
      <c r="D1262" s="17">
        <v>2.7819E-2</v>
      </c>
      <c r="E1262" s="17">
        <v>1.1913E-2</v>
      </c>
      <c r="F1262" s="27">
        <f t="shared" si="19"/>
        <v>42</v>
      </c>
    </row>
    <row r="1263" spans="1:6" x14ac:dyDescent="0.25">
      <c r="A1263" s="26">
        <v>41.866700000000002</v>
      </c>
      <c r="B1263" s="17">
        <v>0.23</v>
      </c>
      <c r="C1263" s="17">
        <v>9.2003000000000001E-2</v>
      </c>
      <c r="D1263" s="17">
        <v>2.7765999999999999E-2</v>
      </c>
      <c r="E1263" s="17">
        <v>1.1887E-2</v>
      </c>
      <c r="F1263" s="27">
        <f t="shared" si="19"/>
        <v>42</v>
      </c>
    </row>
    <row r="1264" spans="1:6" x14ac:dyDescent="0.25">
      <c r="A1264" s="26">
        <v>41.9</v>
      </c>
      <c r="B1264" s="17">
        <v>0.23</v>
      </c>
      <c r="C1264" s="17">
        <v>9.1905000000000001E-2</v>
      </c>
      <c r="D1264" s="17">
        <v>2.7734999999999999E-2</v>
      </c>
      <c r="E1264" s="17">
        <v>1.1861E-2</v>
      </c>
      <c r="F1264" s="27">
        <f t="shared" si="19"/>
        <v>42</v>
      </c>
    </row>
    <row r="1265" spans="1:6" x14ac:dyDescent="0.25">
      <c r="A1265" s="26">
        <v>41.933300000000003</v>
      </c>
      <c r="B1265" s="17">
        <v>0.23</v>
      </c>
      <c r="C1265" s="17">
        <v>9.1753000000000001E-2</v>
      </c>
      <c r="D1265" s="17">
        <v>2.7694E-2</v>
      </c>
      <c r="E1265" s="17">
        <v>1.1846000000000001E-2</v>
      </c>
      <c r="F1265" s="27">
        <f t="shared" si="19"/>
        <v>42</v>
      </c>
    </row>
    <row r="1266" spans="1:6" x14ac:dyDescent="0.25">
      <c r="A1266" s="26">
        <v>41.966700000000003</v>
      </c>
      <c r="B1266" s="17">
        <v>0.23</v>
      </c>
      <c r="C1266" s="17">
        <v>9.1623999999999997E-2</v>
      </c>
      <c r="D1266" s="17">
        <v>2.7632E-2</v>
      </c>
      <c r="E1266" s="17">
        <v>1.1815000000000001E-2</v>
      </c>
      <c r="F1266" s="27">
        <f t="shared" si="19"/>
        <v>42</v>
      </c>
    </row>
    <row r="1267" spans="1:6" x14ac:dyDescent="0.25">
      <c r="A1267" s="26">
        <v>42</v>
      </c>
      <c r="B1267" s="17">
        <v>0.23</v>
      </c>
      <c r="C1267" s="17">
        <v>9.1481999999999994E-2</v>
      </c>
      <c r="D1267" s="17">
        <v>2.7587E-2</v>
      </c>
      <c r="E1267" s="17">
        <v>1.1762999999999999E-2</v>
      </c>
      <c r="F1267" s="27">
        <f t="shared" si="19"/>
        <v>42</v>
      </c>
    </row>
    <row r="1268" spans="1:6" x14ac:dyDescent="0.25">
      <c r="A1268" s="26">
        <v>42.033299999999997</v>
      </c>
      <c r="B1268" s="17">
        <v>0.23</v>
      </c>
      <c r="C1268" s="17">
        <v>9.1401999999999997E-2</v>
      </c>
      <c r="D1268" s="17">
        <v>2.7539000000000001E-2</v>
      </c>
      <c r="E1268" s="17">
        <v>1.1736999999999999E-2</v>
      </c>
      <c r="F1268" s="27">
        <f t="shared" si="19"/>
        <v>42</v>
      </c>
    </row>
    <row r="1269" spans="1:6" x14ac:dyDescent="0.25">
      <c r="A1269" s="26">
        <v>42.066699999999997</v>
      </c>
      <c r="B1269" s="17">
        <v>0.23</v>
      </c>
      <c r="C1269" s="17">
        <v>9.1313000000000005E-2</v>
      </c>
      <c r="D1269" s="17">
        <v>2.7522999999999999E-2</v>
      </c>
      <c r="E1269" s="17">
        <v>1.1727E-2</v>
      </c>
      <c r="F1269" s="27">
        <f t="shared" si="19"/>
        <v>42</v>
      </c>
    </row>
    <row r="1270" spans="1:6" x14ac:dyDescent="0.25">
      <c r="A1270" s="26">
        <v>42.1</v>
      </c>
      <c r="B1270" s="17">
        <v>0.23</v>
      </c>
      <c r="C1270" s="17">
        <v>9.1224E-2</v>
      </c>
      <c r="D1270" s="17">
        <v>2.7487000000000001E-2</v>
      </c>
      <c r="E1270" s="17">
        <v>1.1686E-2</v>
      </c>
      <c r="F1270" s="27">
        <f t="shared" si="19"/>
        <v>42</v>
      </c>
    </row>
    <row r="1271" spans="1:6" x14ac:dyDescent="0.25">
      <c r="A1271" s="26">
        <v>42.133299999999998</v>
      </c>
      <c r="B1271" s="17">
        <v>0.23</v>
      </c>
      <c r="C1271" s="17">
        <v>9.1113E-2</v>
      </c>
      <c r="D1271" s="17">
        <v>2.7413E-2</v>
      </c>
      <c r="E1271" s="17">
        <v>1.1675E-2</v>
      </c>
      <c r="F1271" s="27">
        <f t="shared" si="19"/>
        <v>42</v>
      </c>
    </row>
    <row r="1272" spans="1:6" x14ac:dyDescent="0.25">
      <c r="A1272" s="26">
        <v>42.166699999999999</v>
      </c>
      <c r="B1272" s="17">
        <v>0.23</v>
      </c>
      <c r="C1272" s="17">
        <v>9.1037000000000007E-2</v>
      </c>
      <c r="D1272" s="17">
        <v>2.7368E-2</v>
      </c>
      <c r="E1272" s="17">
        <v>1.1665E-2</v>
      </c>
      <c r="F1272" s="27">
        <f t="shared" si="19"/>
        <v>42</v>
      </c>
    </row>
    <row r="1273" spans="1:6" x14ac:dyDescent="0.25">
      <c r="A1273" s="26">
        <v>42.2</v>
      </c>
      <c r="B1273" s="17">
        <v>0.23</v>
      </c>
      <c r="C1273" s="17">
        <v>9.0943999999999997E-2</v>
      </c>
      <c r="D1273" s="17">
        <v>2.7331999999999999E-2</v>
      </c>
      <c r="E1273" s="17">
        <v>1.1655E-2</v>
      </c>
      <c r="F1273" s="27">
        <f t="shared" si="19"/>
        <v>42</v>
      </c>
    </row>
    <row r="1274" spans="1:6" x14ac:dyDescent="0.25">
      <c r="A1274" s="26">
        <v>42.2333</v>
      </c>
      <c r="B1274" s="17">
        <v>0.23</v>
      </c>
      <c r="C1274" s="17">
        <v>9.0797000000000003E-2</v>
      </c>
      <c r="D1274" s="17">
        <v>2.7276999999999999E-2</v>
      </c>
      <c r="E1274" s="17">
        <v>1.1629E-2</v>
      </c>
      <c r="F1274" s="27">
        <f t="shared" si="19"/>
        <v>42</v>
      </c>
    </row>
    <row r="1275" spans="1:6" x14ac:dyDescent="0.25">
      <c r="A1275" s="26">
        <v>42.2667</v>
      </c>
      <c r="B1275" s="17">
        <v>0.23</v>
      </c>
      <c r="C1275" s="17">
        <v>9.0747999999999995E-2</v>
      </c>
      <c r="D1275" s="17">
        <v>2.7222E-2</v>
      </c>
      <c r="E1275" s="17">
        <v>1.1608E-2</v>
      </c>
      <c r="F1275" s="27">
        <f t="shared" si="19"/>
        <v>42</v>
      </c>
    </row>
    <row r="1276" spans="1:6" x14ac:dyDescent="0.25">
      <c r="A1276" s="26">
        <v>42.3</v>
      </c>
      <c r="B1276" s="17">
        <v>0.23</v>
      </c>
      <c r="C1276" s="17">
        <v>9.0640999999999999E-2</v>
      </c>
      <c r="D1276" s="17">
        <v>2.717E-2</v>
      </c>
      <c r="E1276" s="17">
        <v>1.1603E-2</v>
      </c>
      <c r="F1276" s="27">
        <f t="shared" si="19"/>
        <v>42</v>
      </c>
    </row>
    <row r="1277" spans="1:6" x14ac:dyDescent="0.25">
      <c r="A1277" s="26">
        <v>42.333300000000001</v>
      </c>
      <c r="B1277" s="17">
        <v>0.23</v>
      </c>
      <c r="C1277" s="17">
        <v>9.0561000000000003E-2</v>
      </c>
      <c r="D1277" s="17">
        <v>2.7130000000000001E-2</v>
      </c>
      <c r="E1277" s="17">
        <v>1.1592999999999999E-2</v>
      </c>
      <c r="F1277" s="27">
        <f t="shared" si="19"/>
        <v>42</v>
      </c>
    </row>
    <row r="1278" spans="1:6" x14ac:dyDescent="0.25">
      <c r="A1278" s="26">
        <v>42.366700000000002</v>
      </c>
      <c r="B1278" s="17">
        <v>0.23</v>
      </c>
      <c r="C1278" s="17">
        <v>9.0427999999999994E-2</v>
      </c>
      <c r="D1278" s="17">
        <v>2.7101E-2</v>
      </c>
      <c r="E1278" s="17">
        <v>1.1582E-2</v>
      </c>
      <c r="F1278" s="27">
        <f t="shared" si="19"/>
        <v>42</v>
      </c>
    </row>
    <row r="1279" spans="1:6" x14ac:dyDescent="0.25">
      <c r="A1279" s="26">
        <v>42.4</v>
      </c>
      <c r="B1279" s="17">
        <v>0.23</v>
      </c>
      <c r="C1279" s="17">
        <v>9.0307999999999999E-2</v>
      </c>
      <c r="D1279" s="17">
        <v>2.7061000000000002E-2</v>
      </c>
      <c r="E1279" s="17">
        <v>1.1557E-2</v>
      </c>
      <c r="F1279" s="27">
        <f t="shared" si="19"/>
        <v>42</v>
      </c>
    </row>
    <row r="1280" spans="1:6" x14ac:dyDescent="0.25">
      <c r="A1280" s="26">
        <v>42.433300000000003</v>
      </c>
      <c r="B1280" s="17">
        <v>0.23</v>
      </c>
      <c r="C1280" s="17">
        <v>9.0214000000000003E-2</v>
      </c>
      <c r="D1280" s="17">
        <v>2.7018E-2</v>
      </c>
      <c r="E1280" s="17">
        <v>1.1526E-2</v>
      </c>
      <c r="F1280" s="27">
        <f t="shared" si="19"/>
        <v>42</v>
      </c>
    </row>
    <row r="1281" spans="1:6" x14ac:dyDescent="0.25">
      <c r="A1281" s="26">
        <v>42.466700000000003</v>
      </c>
      <c r="B1281" s="17">
        <v>0.23</v>
      </c>
      <c r="C1281" s="17">
        <v>9.0121000000000007E-2</v>
      </c>
      <c r="D1281" s="17">
        <v>2.6966E-2</v>
      </c>
      <c r="E1281" s="17">
        <v>1.1505E-2</v>
      </c>
      <c r="F1281" s="27">
        <f t="shared" si="19"/>
        <v>42</v>
      </c>
    </row>
    <row r="1282" spans="1:6" x14ac:dyDescent="0.25">
      <c r="A1282" s="26">
        <v>42.5</v>
      </c>
      <c r="B1282" s="17">
        <v>0.23</v>
      </c>
      <c r="C1282" s="17">
        <v>9.0010000000000007E-2</v>
      </c>
      <c r="D1282" s="17">
        <v>2.6932999999999999E-2</v>
      </c>
      <c r="E1282" s="17">
        <v>1.1469E-2</v>
      </c>
      <c r="F1282" s="27">
        <f t="shared" si="19"/>
        <v>43</v>
      </c>
    </row>
    <row r="1283" spans="1:6" x14ac:dyDescent="0.25">
      <c r="A1283" s="26">
        <v>42.533299999999997</v>
      </c>
      <c r="B1283" s="17">
        <v>0.23</v>
      </c>
      <c r="C1283" s="17">
        <v>8.9912000000000006E-2</v>
      </c>
      <c r="D1283" s="17">
        <v>2.6898999999999999E-2</v>
      </c>
      <c r="E1283" s="17">
        <v>1.1428000000000001E-2</v>
      </c>
      <c r="F1283" s="27">
        <f t="shared" si="19"/>
        <v>43</v>
      </c>
    </row>
    <row r="1284" spans="1:6" x14ac:dyDescent="0.25">
      <c r="A1284" s="26">
        <v>42.566699999999997</v>
      </c>
      <c r="B1284" s="17">
        <v>0.23</v>
      </c>
      <c r="C1284" s="17">
        <v>8.9649999999999994E-2</v>
      </c>
      <c r="D1284" s="17">
        <v>2.6755000000000001E-2</v>
      </c>
      <c r="E1284" s="17">
        <v>1.1370999999999999E-2</v>
      </c>
      <c r="F1284" s="27">
        <f t="shared" si="19"/>
        <v>43</v>
      </c>
    </row>
    <row r="1285" spans="1:6" x14ac:dyDescent="0.25">
      <c r="A1285" s="26">
        <v>42.6</v>
      </c>
      <c r="B1285" s="17">
        <v>0.23</v>
      </c>
      <c r="C1285" s="17">
        <v>8.9424000000000003E-2</v>
      </c>
      <c r="D1285" s="17">
        <v>2.6682000000000001E-2</v>
      </c>
      <c r="E1285" s="17">
        <v>1.1351E-2</v>
      </c>
      <c r="F1285" s="27">
        <f t="shared" si="19"/>
        <v>43</v>
      </c>
    </row>
    <row r="1286" spans="1:6" x14ac:dyDescent="0.25">
      <c r="A1286" s="26">
        <v>42.633299999999998</v>
      </c>
      <c r="B1286" s="17">
        <v>0.23</v>
      </c>
      <c r="C1286" s="17">
        <v>8.9250999999999997E-2</v>
      </c>
      <c r="D1286" s="17">
        <v>2.6613000000000001E-2</v>
      </c>
      <c r="E1286" s="17">
        <v>1.1315E-2</v>
      </c>
      <c r="F1286" s="27">
        <f t="shared" si="19"/>
        <v>43</v>
      </c>
    </row>
    <row r="1287" spans="1:6" x14ac:dyDescent="0.25">
      <c r="A1287" s="26">
        <v>42.666699999999999</v>
      </c>
      <c r="B1287" s="17">
        <v>0.23</v>
      </c>
      <c r="C1287" s="17">
        <v>8.9113999999999999E-2</v>
      </c>
      <c r="D1287" s="17">
        <v>2.6537999999999999E-2</v>
      </c>
      <c r="E1287" s="17">
        <v>1.1269E-2</v>
      </c>
      <c r="F1287" s="27">
        <f t="shared" si="19"/>
        <v>43</v>
      </c>
    </row>
    <row r="1288" spans="1:6" x14ac:dyDescent="0.25">
      <c r="A1288" s="26">
        <v>42.7</v>
      </c>
      <c r="B1288" s="17">
        <v>0.23</v>
      </c>
      <c r="C1288" s="17">
        <v>8.8967000000000004E-2</v>
      </c>
      <c r="D1288" s="17">
        <v>2.6478000000000002E-2</v>
      </c>
      <c r="E1288" s="17">
        <v>1.1243E-2</v>
      </c>
      <c r="F1288" s="27">
        <f t="shared" si="19"/>
        <v>43</v>
      </c>
    </row>
    <row r="1289" spans="1:6" x14ac:dyDescent="0.25">
      <c r="A1289" s="26">
        <v>42.7333</v>
      </c>
      <c r="B1289" s="17">
        <v>0.23</v>
      </c>
      <c r="C1289" s="17">
        <v>8.8838E-2</v>
      </c>
      <c r="D1289" s="17">
        <v>2.6431E-2</v>
      </c>
      <c r="E1289" s="17">
        <v>1.1233E-2</v>
      </c>
      <c r="F1289" s="27">
        <f t="shared" ref="F1289:F1352" si="20">ROUND(A1289,0)</f>
        <v>43</v>
      </c>
    </row>
    <row r="1290" spans="1:6" x14ac:dyDescent="0.25">
      <c r="A1290" s="26">
        <v>42.7667</v>
      </c>
      <c r="B1290" s="17">
        <v>0.23</v>
      </c>
      <c r="C1290" s="17">
        <v>8.8762999999999995E-2</v>
      </c>
      <c r="D1290" s="17">
        <v>2.6391000000000001E-2</v>
      </c>
      <c r="E1290" s="17">
        <v>1.1223E-2</v>
      </c>
      <c r="F1290" s="27">
        <f t="shared" si="20"/>
        <v>43</v>
      </c>
    </row>
    <row r="1291" spans="1:6" x14ac:dyDescent="0.25">
      <c r="A1291" s="26">
        <v>42.8</v>
      </c>
      <c r="B1291" s="17">
        <v>0.23</v>
      </c>
      <c r="C1291" s="17">
        <v>8.8651999999999995E-2</v>
      </c>
      <c r="D1291" s="17">
        <v>2.6343999999999999E-2</v>
      </c>
      <c r="E1291" s="17">
        <v>1.1202E-2</v>
      </c>
      <c r="F1291" s="27">
        <f t="shared" si="20"/>
        <v>43</v>
      </c>
    </row>
    <row r="1292" spans="1:6" x14ac:dyDescent="0.25">
      <c r="A1292" s="26">
        <v>42.833300000000001</v>
      </c>
      <c r="B1292" s="17">
        <v>0.23</v>
      </c>
      <c r="C1292" s="17">
        <v>8.8571999999999998E-2</v>
      </c>
      <c r="D1292" s="17">
        <v>2.6308000000000002E-2</v>
      </c>
      <c r="E1292" s="17">
        <v>1.1166000000000001E-2</v>
      </c>
      <c r="F1292" s="27">
        <f t="shared" si="20"/>
        <v>43</v>
      </c>
    </row>
    <row r="1293" spans="1:6" x14ac:dyDescent="0.25">
      <c r="A1293" s="26">
        <v>42.866700000000002</v>
      </c>
      <c r="B1293" s="17">
        <v>0.23</v>
      </c>
      <c r="C1293" s="17">
        <v>8.8465000000000002E-2</v>
      </c>
      <c r="D1293" s="17">
        <v>2.6246999999999999E-2</v>
      </c>
      <c r="E1293" s="17">
        <v>1.1161000000000001E-2</v>
      </c>
      <c r="F1293" s="27">
        <f t="shared" si="20"/>
        <v>43</v>
      </c>
    </row>
    <row r="1294" spans="1:6" x14ac:dyDescent="0.25">
      <c r="A1294" s="26">
        <v>42.9</v>
      </c>
      <c r="B1294" s="17">
        <v>0.23</v>
      </c>
      <c r="C1294" s="17">
        <v>8.8367000000000001E-2</v>
      </c>
      <c r="D1294" s="17">
        <v>2.6190000000000001E-2</v>
      </c>
      <c r="E1294" s="17">
        <v>1.1146E-2</v>
      </c>
      <c r="F1294" s="27">
        <f t="shared" si="20"/>
        <v>43</v>
      </c>
    </row>
    <row r="1295" spans="1:6" x14ac:dyDescent="0.25">
      <c r="A1295" s="26">
        <v>42.933300000000003</v>
      </c>
      <c r="B1295" s="17">
        <v>0.23</v>
      </c>
      <c r="C1295" s="17">
        <v>8.8247999999999993E-2</v>
      </c>
      <c r="D1295" s="17">
        <v>2.6134000000000001E-2</v>
      </c>
      <c r="E1295" s="17">
        <v>1.1136E-2</v>
      </c>
      <c r="F1295" s="27">
        <f t="shared" si="20"/>
        <v>43</v>
      </c>
    </row>
    <row r="1296" spans="1:6" x14ac:dyDescent="0.25">
      <c r="A1296" s="26">
        <v>42.966700000000003</v>
      </c>
      <c r="B1296" s="17">
        <v>0.23</v>
      </c>
      <c r="C1296" s="17">
        <v>8.8193999999999995E-2</v>
      </c>
      <c r="D1296" s="17">
        <v>2.6100999999999999E-2</v>
      </c>
      <c r="E1296" s="17">
        <v>1.111E-2</v>
      </c>
      <c r="F1296" s="27">
        <f t="shared" si="20"/>
        <v>43</v>
      </c>
    </row>
    <row r="1297" spans="1:6" x14ac:dyDescent="0.25">
      <c r="A1297" s="26">
        <v>43</v>
      </c>
      <c r="B1297" s="17">
        <v>0.23</v>
      </c>
      <c r="C1297" s="17">
        <v>8.8123999999999994E-2</v>
      </c>
      <c r="D1297" s="17">
        <v>2.6072000000000001E-2</v>
      </c>
      <c r="E1297" s="17">
        <v>1.11E-2</v>
      </c>
      <c r="F1297" s="27">
        <f t="shared" si="20"/>
        <v>43</v>
      </c>
    </row>
    <row r="1298" spans="1:6" x14ac:dyDescent="0.25">
      <c r="A1298" s="26">
        <v>43.033299999999997</v>
      </c>
      <c r="B1298" s="17">
        <v>0.23</v>
      </c>
      <c r="C1298" s="17">
        <v>8.8012999999999994E-2</v>
      </c>
      <c r="D1298" s="17">
        <v>2.6030000000000001E-2</v>
      </c>
      <c r="E1298" s="17">
        <v>1.1079E-2</v>
      </c>
      <c r="F1298" s="27">
        <f t="shared" si="20"/>
        <v>43</v>
      </c>
    </row>
    <row r="1299" spans="1:6" x14ac:dyDescent="0.25">
      <c r="A1299" s="26">
        <v>43.066699999999997</v>
      </c>
      <c r="B1299" s="17">
        <v>0.23</v>
      </c>
      <c r="C1299" s="17">
        <v>8.7914999999999993E-2</v>
      </c>
      <c r="D1299" s="17">
        <v>2.5992000000000001E-2</v>
      </c>
      <c r="E1299" s="17">
        <v>1.1058999999999999E-2</v>
      </c>
      <c r="F1299" s="27">
        <f t="shared" si="20"/>
        <v>43</v>
      </c>
    </row>
    <row r="1300" spans="1:6" x14ac:dyDescent="0.25">
      <c r="A1300" s="26">
        <v>43.1</v>
      </c>
      <c r="B1300" s="17">
        <v>0.23</v>
      </c>
      <c r="C1300" s="17">
        <v>8.7781999999999999E-2</v>
      </c>
      <c r="D1300" s="17">
        <v>2.5944999999999999E-2</v>
      </c>
      <c r="E1300" s="17">
        <v>1.1018E-2</v>
      </c>
      <c r="F1300" s="27">
        <f t="shared" si="20"/>
        <v>43</v>
      </c>
    </row>
    <row r="1301" spans="1:6" x14ac:dyDescent="0.25">
      <c r="A1301" s="26">
        <v>43.133299999999998</v>
      </c>
      <c r="B1301" s="17">
        <v>0.23</v>
      </c>
      <c r="C1301" s="17">
        <v>8.7684999999999999E-2</v>
      </c>
      <c r="D1301" s="17">
        <v>2.5902999999999999E-2</v>
      </c>
      <c r="E1301" s="17">
        <v>1.0987E-2</v>
      </c>
      <c r="F1301" s="27">
        <f t="shared" si="20"/>
        <v>43</v>
      </c>
    </row>
    <row r="1302" spans="1:6" x14ac:dyDescent="0.25">
      <c r="A1302" s="26">
        <v>43.166699999999999</v>
      </c>
      <c r="B1302" s="17">
        <v>0.23</v>
      </c>
      <c r="C1302" s="17">
        <v>8.7534000000000001E-2</v>
      </c>
      <c r="D1302" s="17">
        <v>2.5867999999999999E-2</v>
      </c>
      <c r="E1302" s="17">
        <v>1.0957E-2</v>
      </c>
      <c r="F1302" s="27">
        <f t="shared" si="20"/>
        <v>43</v>
      </c>
    </row>
    <row r="1303" spans="1:6" x14ac:dyDescent="0.25">
      <c r="A1303" s="26">
        <v>43.2</v>
      </c>
      <c r="B1303" s="17">
        <v>0.23</v>
      </c>
      <c r="C1303" s="17">
        <v>8.7454000000000004E-2</v>
      </c>
      <c r="D1303" s="17">
        <v>2.5822999999999999E-2</v>
      </c>
      <c r="E1303" s="17">
        <v>1.0952E-2</v>
      </c>
      <c r="F1303" s="27">
        <f t="shared" si="20"/>
        <v>43</v>
      </c>
    </row>
    <row r="1304" spans="1:6" x14ac:dyDescent="0.25">
      <c r="A1304" s="26">
        <v>43.2333</v>
      </c>
      <c r="B1304" s="17">
        <v>0.23</v>
      </c>
      <c r="C1304" s="17">
        <v>8.7410000000000002E-2</v>
      </c>
      <c r="D1304" s="17">
        <v>2.5798999999999999E-2</v>
      </c>
      <c r="E1304" s="17">
        <v>1.0931E-2</v>
      </c>
      <c r="F1304" s="27">
        <f t="shared" si="20"/>
        <v>43</v>
      </c>
    </row>
    <row r="1305" spans="1:6" x14ac:dyDescent="0.25">
      <c r="A1305" s="26">
        <v>43.2667</v>
      </c>
      <c r="B1305" s="17">
        <v>0.23</v>
      </c>
      <c r="C1305" s="17">
        <v>8.7320999999999996E-2</v>
      </c>
      <c r="D1305" s="17">
        <v>2.5748E-2</v>
      </c>
      <c r="E1305" s="17">
        <v>1.0906000000000001E-2</v>
      </c>
      <c r="F1305" s="27">
        <f t="shared" si="20"/>
        <v>43</v>
      </c>
    </row>
    <row r="1306" spans="1:6" x14ac:dyDescent="0.25">
      <c r="A1306" s="26">
        <v>43.3</v>
      </c>
      <c r="B1306" s="17">
        <v>0.23</v>
      </c>
      <c r="C1306" s="17">
        <v>8.7246000000000004E-2</v>
      </c>
      <c r="D1306" s="17">
        <v>2.5717E-2</v>
      </c>
      <c r="E1306" s="17">
        <v>1.0906000000000001E-2</v>
      </c>
      <c r="F1306" s="27">
        <f t="shared" si="20"/>
        <v>43</v>
      </c>
    </row>
    <row r="1307" spans="1:6" x14ac:dyDescent="0.25">
      <c r="A1307" s="26">
        <v>43.333300000000001</v>
      </c>
      <c r="B1307" s="17">
        <v>0.23</v>
      </c>
      <c r="C1307" s="17">
        <v>8.7175000000000002E-2</v>
      </c>
      <c r="D1307" s="17">
        <v>2.5687000000000001E-2</v>
      </c>
      <c r="E1307" s="17">
        <v>1.0874999999999999E-2</v>
      </c>
      <c r="F1307" s="27">
        <f t="shared" si="20"/>
        <v>43</v>
      </c>
    </row>
    <row r="1308" spans="1:6" x14ac:dyDescent="0.25">
      <c r="A1308" s="26">
        <v>43.366700000000002</v>
      </c>
      <c r="B1308" s="17">
        <v>0.23</v>
      </c>
      <c r="C1308" s="17">
        <v>8.7068999999999994E-2</v>
      </c>
      <c r="D1308" s="17">
        <v>2.5654E-2</v>
      </c>
      <c r="E1308" s="17">
        <v>1.085E-2</v>
      </c>
      <c r="F1308" s="27">
        <f t="shared" si="20"/>
        <v>43</v>
      </c>
    </row>
    <row r="1309" spans="1:6" x14ac:dyDescent="0.25">
      <c r="A1309" s="26">
        <v>43.4</v>
      </c>
      <c r="B1309" s="17">
        <v>0.23</v>
      </c>
      <c r="C1309" s="17">
        <v>8.6953000000000003E-2</v>
      </c>
      <c r="D1309" s="17">
        <v>2.5609E-2</v>
      </c>
      <c r="E1309" s="17">
        <v>1.0829999999999999E-2</v>
      </c>
      <c r="F1309" s="27">
        <f t="shared" si="20"/>
        <v>43</v>
      </c>
    </row>
    <row r="1310" spans="1:6" x14ac:dyDescent="0.25">
      <c r="A1310" s="26">
        <v>43.433300000000003</v>
      </c>
      <c r="B1310" s="17">
        <v>0.23</v>
      </c>
      <c r="C1310" s="17">
        <v>8.6856000000000003E-2</v>
      </c>
      <c r="D1310" s="17">
        <v>2.5574E-2</v>
      </c>
      <c r="F1310" s="27">
        <f t="shared" si="20"/>
        <v>43</v>
      </c>
    </row>
    <row r="1311" spans="1:6" x14ac:dyDescent="0.25">
      <c r="A1311" s="26">
        <v>43.466700000000003</v>
      </c>
      <c r="B1311" s="17">
        <v>0.23</v>
      </c>
      <c r="C1311" s="17">
        <v>8.6772000000000002E-2</v>
      </c>
      <c r="D1311" s="17">
        <v>2.5530000000000001E-2</v>
      </c>
      <c r="E1311" s="17">
        <v>1.0789E-2</v>
      </c>
      <c r="F1311" s="27">
        <f t="shared" si="20"/>
        <v>43</v>
      </c>
    </row>
    <row r="1312" spans="1:6" x14ac:dyDescent="0.25">
      <c r="A1312" s="26">
        <v>43.5</v>
      </c>
      <c r="B1312" s="17">
        <v>0.23</v>
      </c>
      <c r="C1312" s="17">
        <v>8.6679000000000006E-2</v>
      </c>
      <c r="D1312" s="17">
        <v>2.5502E-2</v>
      </c>
      <c r="E1312" s="17">
        <v>1.0779E-2</v>
      </c>
      <c r="F1312" s="27">
        <f t="shared" si="20"/>
        <v>44</v>
      </c>
    </row>
    <row r="1313" spans="1:6" x14ac:dyDescent="0.25">
      <c r="A1313" s="26">
        <v>43.533299999999997</v>
      </c>
      <c r="B1313" s="17">
        <v>0.23</v>
      </c>
      <c r="C1313" s="17">
        <v>8.6598999999999995E-2</v>
      </c>
      <c r="D1313" s="17">
        <v>2.5461999999999999E-2</v>
      </c>
      <c r="E1313" s="17">
        <v>1.0774000000000001E-2</v>
      </c>
      <c r="F1313" s="27">
        <f t="shared" si="20"/>
        <v>44</v>
      </c>
    </row>
    <row r="1314" spans="1:6" x14ac:dyDescent="0.25">
      <c r="A1314" s="26">
        <v>43.566699999999997</v>
      </c>
      <c r="B1314" s="17">
        <v>0.23</v>
      </c>
      <c r="C1314" s="17">
        <v>8.6541999999999994E-2</v>
      </c>
      <c r="D1314" s="17">
        <v>2.5416999999999999E-2</v>
      </c>
      <c r="E1314" s="17">
        <v>1.0769000000000001E-2</v>
      </c>
      <c r="F1314" s="27">
        <f t="shared" si="20"/>
        <v>44</v>
      </c>
    </row>
    <row r="1315" spans="1:6" x14ac:dyDescent="0.25">
      <c r="A1315" s="26">
        <v>43.6</v>
      </c>
      <c r="B1315" s="17">
        <v>0.23</v>
      </c>
      <c r="C1315" s="17">
        <v>8.6192000000000005E-2</v>
      </c>
      <c r="D1315" s="17">
        <v>2.5239000000000001E-2</v>
      </c>
      <c r="E1315" s="17">
        <v>1.0718E-2</v>
      </c>
      <c r="F1315" s="27">
        <f t="shared" si="20"/>
        <v>44</v>
      </c>
    </row>
    <row r="1316" spans="1:6" x14ac:dyDescent="0.25">
      <c r="A1316" s="26">
        <v>43.633299999999998</v>
      </c>
      <c r="B1316" s="17">
        <v>0.23</v>
      </c>
      <c r="C1316" s="17">
        <v>8.609E-2</v>
      </c>
      <c r="D1316" s="17">
        <v>2.5198000000000002E-2</v>
      </c>
      <c r="E1316" s="17">
        <v>1.0708000000000001E-2</v>
      </c>
      <c r="F1316" s="27">
        <f t="shared" si="20"/>
        <v>44</v>
      </c>
    </row>
    <row r="1317" spans="1:6" x14ac:dyDescent="0.25">
      <c r="A1317" s="26">
        <v>43.666699999999999</v>
      </c>
      <c r="B1317" s="17">
        <v>0.23</v>
      </c>
      <c r="C1317" s="17">
        <v>8.5960999999999996E-2</v>
      </c>
      <c r="D1317" s="17">
        <v>2.5151E-2</v>
      </c>
      <c r="E1317" s="17">
        <v>1.0688E-2</v>
      </c>
      <c r="F1317" s="27">
        <f t="shared" si="20"/>
        <v>44</v>
      </c>
    </row>
    <row r="1318" spans="1:6" x14ac:dyDescent="0.25">
      <c r="A1318" s="26">
        <v>43.7</v>
      </c>
      <c r="B1318" s="17">
        <v>0.22</v>
      </c>
      <c r="C1318" s="17">
        <v>8.5835999999999996E-2</v>
      </c>
      <c r="D1318" s="17">
        <v>2.5094000000000002E-2</v>
      </c>
      <c r="E1318" s="17">
        <v>1.0652E-2</v>
      </c>
      <c r="F1318" s="27">
        <f t="shared" si="20"/>
        <v>44</v>
      </c>
    </row>
    <row r="1319" spans="1:6" x14ac:dyDescent="0.25">
      <c r="A1319" s="26">
        <v>43.7333</v>
      </c>
      <c r="B1319" s="17">
        <v>0.22</v>
      </c>
      <c r="C1319" s="17">
        <v>8.5747000000000004E-2</v>
      </c>
      <c r="D1319" s="17">
        <v>2.5059000000000001E-2</v>
      </c>
      <c r="E1319" s="17">
        <v>1.0632000000000001E-2</v>
      </c>
      <c r="F1319" s="27">
        <f t="shared" si="20"/>
        <v>44</v>
      </c>
    </row>
    <row r="1320" spans="1:6" x14ac:dyDescent="0.25">
      <c r="A1320" s="26">
        <v>43.7667</v>
      </c>
      <c r="B1320" s="17">
        <v>0.22</v>
      </c>
      <c r="C1320" s="17">
        <v>8.5666000000000006E-2</v>
      </c>
      <c r="D1320" s="17">
        <v>2.5026E-2</v>
      </c>
      <c r="E1320" s="17">
        <v>1.0617E-2</v>
      </c>
      <c r="F1320" s="27">
        <f t="shared" si="20"/>
        <v>44</v>
      </c>
    </row>
    <row r="1321" spans="1:6" x14ac:dyDescent="0.25">
      <c r="A1321" s="26">
        <v>43.8</v>
      </c>
      <c r="B1321" s="17">
        <v>0.22</v>
      </c>
      <c r="C1321" s="17">
        <v>8.5568000000000005E-2</v>
      </c>
      <c r="D1321" s="17">
        <v>2.4983999999999999E-2</v>
      </c>
      <c r="E1321" s="17">
        <v>1.0596E-2</v>
      </c>
      <c r="F1321" s="27">
        <f t="shared" si="20"/>
        <v>44</v>
      </c>
    </row>
    <row r="1322" spans="1:6" x14ac:dyDescent="0.25">
      <c r="A1322" s="26">
        <v>43.833300000000001</v>
      </c>
      <c r="B1322" s="17">
        <v>0.22</v>
      </c>
      <c r="C1322" s="17">
        <v>8.5487999999999995E-2</v>
      </c>
      <c r="D1322" s="17">
        <v>2.4941999999999999E-2</v>
      </c>
      <c r="E1322" s="17">
        <v>1.0586E-2</v>
      </c>
      <c r="F1322" s="27">
        <f t="shared" si="20"/>
        <v>44</v>
      </c>
    </row>
    <row r="1323" spans="1:6" x14ac:dyDescent="0.25">
      <c r="A1323" s="26">
        <v>43.866700000000002</v>
      </c>
      <c r="B1323" s="17">
        <v>0.22</v>
      </c>
      <c r="C1323" s="17">
        <v>8.5372000000000003E-2</v>
      </c>
      <c r="D1323" s="17">
        <v>2.4885000000000001E-2</v>
      </c>
      <c r="E1323" s="17">
        <v>1.0541E-2</v>
      </c>
      <c r="F1323" s="27">
        <f t="shared" si="20"/>
        <v>44</v>
      </c>
    </row>
    <row r="1324" spans="1:6" x14ac:dyDescent="0.25">
      <c r="A1324" s="26">
        <v>43.9</v>
      </c>
      <c r="B1324" s="17">
        <v>0.22</v>
      </c>
      <c r="C1324" s="17">
        <v>8.5278000000000007E-2</v>
      </c>
      <c r="D1324" s="17">
        <v>2.4847999999999999E-2</v>
      </c>
      <c r="E1324" s="17">
        <v>1.0521000000000001E-2</v>
      </c>
      <c r="F1324" s="27">
        <f t="shared" si="20"/>
        <v>44</v>
      </c>
    </row>
    <row r="1325" spans="1:6" x14ac:dyDescent="0.25">
      <c r="A1325" s="26">
        <v>43.933300000000003</v>
      </c>
      <c r="B1325" s="17">
        <v>0.22</v>
      </c>
      <c r="C1325" s="17">
        <v>8.5224999999999995E-2</v>
      </c>
      <c r="D1325" s="17">
        <v>2.4806000000000002E-2</v>
      </c>
      <c r="E1325" s="17">
        <v>1.0500000000000001E-2</v>
      </c>
      <c r="F1325" s="27">
        <f t="shared" si="20"/>
        <v>44</v>
      </c>
    </row>
    <row r="1326" spans="1:6" x14ac:dyDescent="0.25">
      <c r="A1326" s="26">
        <v>43.966700000000003</v>
      </c>
      <c r="B1326" s="17">
        <v>0.22</v>
      </c>
      <c r="C1326" s="17">
        <v>8.5136000000000003E-2</v>
      </c>
      <c r="D1326" s="17">
        <v>2.4773E-2</v>
      </c>
      <c r="E1326" s="17">
        <v>1.048E-2</v>
      </c>
      <c r="F1326" s="27">
        <f t="shared" si="20"/>
        <v>44</v>
      </c>
    </row>
    <row r="1327" spans="1:6" x14ac:dyDescent="0.25">
      <c r="A1327" s="26">
        <v>44</v>
      </c>
      <c r="B1327" s="17">
        <v>0.22</v>
      </c>
      <c r="C1327" s="17">
        <v>8.5024000000000002E-2</v>
      </c>
      <c r="D1327" s="17">
        <v>2.4726000000000001E-2</v>
      </c>
      <c r="E1327" s="17">
        <v>1.0460000000000001E-2</v>
      </c>
      <c r="F1327" s="27">
        <f t="shared" si="20"/>
        <v>44</v>
      </c>
    </row>
    <row r="1328" spans="1:6" x14ac:dyDescent="0.25">
      <c r="A1328" s="26">
        <v>44.033299999999997</v>
      </c>
      <c r="B1328" s="17">
        <v>0.22</v>
      </c>
      <c r="C1328" s="17">
        <v>8.4921999999999997E-2</v>
      </c>
      <c r="D1328" s="17">
        <v>2.4684000000000001E-2</v>
      </c>
      <c r="E1328" s="17">
        <v>1.0444999999999999E-2</v>
      </c>
      <c r="F1328" s="27">
        <f t="shared" si="20"/>
        <v>44</v>
      </c>
    </row>
    <row r="1329" spans="1:6" x14ac:dyDescent="0.25">
      <c r="A1329" s="26">
        <v>44.066699999999997</v>
      </c>
      <c r="B1329" s="17">
        <v>0.22</v>
      </c>
      <c r="C1329" s="17">
        <v>8.4833000000000006E-2</v>
      </c>
      <c r="D1329" s="17">
        <v>2.4628000000000001E-2</v>
      </c>
      <c r="E1329" s="17">
        <v>1.0435E-2</v>
      </c>
      <c r="F1329" s="27">
        <f t="shared" si="20"/>
        <v>44</v>
      </c>
    </row>
    <row r="1330" spans="1:6" x14ac:dyDescent="0.25">
      <c r="A1330" s="26">
        <v>44.1</v>
      </c>
      <c r="B1330" s="17">
        <v>0.22</v>
      </c>
      <c r="C1330" s="17">
        <v>8.4748000000000004E-2</v>
      </c>
      <c r="D1330" s="17">
        <v>2.4572E-2</v>
      </c>
      <c r="E1330" s="17">
        <v>1.042E-2</v>
      </c>
      <c r="F1330" s="27">
        <f t="shared" si="20"/>
        <v>44</v>
      </c>
    </row>
    <row r="1331" spans="1:6" x14ac:dyDescent="0.25">
      <c r="A1331" s="26">
        <v>44.133299999999998</v>
      </c>
      <c r="B1331" s="17">
        <v>0.22</v>
      </c>
      <c r="C1331" s="17">
        <v>8.4671999999999997E-2</v>
      </c>
      <c r="D1331" s="17">
        <v>2.4541E-2</v>
      </c>
      <c r="E1331" s="17">
        <v>1.0404999999999999E-2</v>
      </c>
      <c r="F1331" s="27">
        <f t="shared" si="20"/>
        <v>44</v>
      </c>
    </row>
    <row r="1332" spans="1:6" x14ac:dyDescent="0.25">
      <c r="A1332" s="26">
        <v>44.166699999999999</v>
      </c>
      <c r="B1332" s="17">
        <v>0.22</v>
      </c>
      <c r="C1332" s="17">
        <v>8.4619E-2</v>
      </c>
      <c r="D1332" s="17">
        <v>2.4506E-2</v>
      </c>
      <c r="E1332" s="17">
        <v>1.0389000000000001E-2</v>
      </c>
      <c r="F1332" s="27">
        <f t="shared" si="20"/>
        <v>44</v>
      </c>
    </row>
    <row r="1333" spans="1:6" x14ac:dyDescent="0.25">
      <c r="A1333" s="26">
        <v>44.2</v>
      </c>
      <c r="B1333" s="17">
        <v>0.22</v>
      </c>
      <c r="C1333" s="17">
        <v>8.4542999999999993E-2</v>
      </c>
      <c r="D1333" s="17">
        <v>2.4473999999999999E-2</v>
      </c>
      <c r="E1333" s="17">
        <v>1.0374E-2</v>
      </c>
      <c r="F1333" s="27">
        <f t="shared" si="20"/>
        <v>44</v>
      </c>
    </row>
    <row r="1334" spans="1:6" x14ac:dyDescent="0.25">
      <c r="A1334" s="26">
        <v>44.2333</v>
      </c>
      <c r="B1334" s="17">
        <v>0.22</v>
      </c>
      <c r="C1334" s="17">
        <v>8.4481000000000001E-2</v>
      </c>
      <c r="D1334" s="17">
        <v>2.4435999999999999E-2</v>
      </c>
      <c r="E1334" s="17">
        <v>1.0354E-2</v>
      </c>
      <c r="F1334" s="27">
        <f t="shared" si="20"/>
        <v>44</v>
      </c>
    </row>
    <row r="1335" spans="1:6" x14ac:dyDescent="0.25">
      <c r="A1335" s="26">
        <v>44.2667</v>
      </c>
      <c r="B1335" s="17">
        <v>0.22</v>
      </c>
      <c r="C1335" s="17">
        <v>8.4374000000000005E-2</v>
      </c>
      <c r="D1335" s="17">
        <v>2.4400999999999999E-2</v>
      </c>
      <c r="E1335" s="17">
        <v>1.0349000000000001E-2</v>
      </c>
      <c r="F1335" s="27">
        <f t="shared" si="20"/>
        <v>44</v>
      </c>
    </row>
    <row r="1336" spans="1:6" x14ac:dyDescent="0.25">
      <c r="A1336" s="26">
        <v>44.3</v>
      </c>
      <c r="B1336" s="17">
        <v>0.22</v>
      </c>
      <c r="C1336" s="17">
        <v>8.4262000000000004E-2</v>
      </c>
      <c r="D1336" s="17">
        <v>2.4382999999999998E-2</v>
      </c>
      <c r="E1336" s="17">
        <v>1.0324E-2</v>
      </c>
      <c r="F1336" s="27">
        <f t="shared" si="20"/>
        <v>44</v>
      </c>
    </row>
    <row r="1337" spans="1:6" x14ac:dyDescent="0.25">
      <c r="A1337" s="26">
        <v>44.333300000000001</v>
      </c>
      <c r="B1337" s="17">
        <v>0.22</v>
      </c>
      <c r="C1337" s="17">
        <v>8.4145999999999999E-2</v>
      </c>
      <c r="D1337" s="17">
        <v>2.4316999999999998E-2</v>
      </c>
      <c r="E1337" s="17">
        <v>1.0293999999999999E-2</v>
      </c>
      <c r="F1337" s="27">
        <f t="shared" si="20"/>
        <v>44</v>
      </c>
    </row>
    <row r="1338" spans="1:6" x14ac:dyDescent="0.25">
      <c r="A1338" s="26">
        <v>44.366700000000002</v>
      </c>
      <c r="B1338" s="17">
        <v>0.22</v>
      </c>
      <c r="C1338" s="17">
        <v>8.4053000000000003E-2</v>
      </c>
      <c r="D1338" s="17">
        <v>2.4287E-2</v>
      </c>
      <c r="E1338" s="17">
        <v>1.0269E-2</v>
      </c>
      <c r="F1338" s="27">
        <f t="shared" si="20"/>
        <v>44</v>
      </c>
    </row>
    <row r="1339" spans="1:6" x14ac:dyDescent="0.25">
      <c r="A1339" s="26">
        <v>44.4</v>
      </c>
      <c r="B1339" s="17">
        <v>0.22</v>
      </c>
      <c r="C1339" s="17">
        <v>8.3976999999999996E-2</v>
      </c>
      <c r="D1339" s="17">
        <v>2.4254999999999999E-2</v>
      </c>
      <c r="E1339" s="17">
        <v>1.0248999999999999E-2</v>
      </c>
      <c r="F1339" s="27">
        <f t="shared" si="20"/>
        <v>44</v>
      </c>
    </row>
    <row r="1340" spans="1:6" x14ac:dyDescent="0.25">
      <c r="A1340" s="26">
        <v>44.433300000000003</v>
      </c>
      <c r="B1340" s="17">
        <v>0.22</v>
      </c>
      <c r="C1340" s="17">
        <v>8.3892999999999995E-2</v>
      </c>
      <c r="D1340" s="17">
        <v>2.4223999999999999E-2</v>
      </c>
      <c r="E1340" s="17">
        <v>1.0208999999999999E-2</v>
      </c>
      <c r="F1340" s="27">
        <f t="shared" si="20"/>
        <v>44</v>
      </c>
    </row>
    <row r="1341" spans="1:6" x14ac:dyDescent="0.25">
      <c r="A1341" s="26">
        <v>44.466700000000003</v>
      </c>
      <c r="B1341" s="17">
        <v>0.22</v>
      </c>
      <c r="C1341" s="17">
        <v>8.3817000000000003E-2</v>
      </c>
      <c r="D1341" s="17">
        <v>2.4198999999999998E-2</v>
      </c>
      <c r="E1341" s="17">
        <v>1.0194E-2</v>
      </c>
      <c r="F1341" s="27">
        <f t="shared" si="20"/>
        <v>44</v>
      </c>
    </row>
    <row r="1342" spans="1:6" x14ac:dyDescent="0.25">
      <c r="A1342" s="26">
        <v>44.5</v>
      </c>
      <c r="B1342" s="17">
        <v>0.22</v>
      </c>
      <c r="C1342" s="17">
        <v>8.3740999999999996E-2</v>
      </c>
      <c r="D1342" s="17">
        <v>2.4174999999999999E-2</v>
      </c>
      <c r="E1342" s="17">
        <v>1.0174000000000001E-2</v>
      </c>
      <c r="F1342" s="27">
        <f t="shared" si="20"/>
        <v>45</v>
      </c>
    </row>
    <row r="1343" spans="1:6" x14ac:dyDescent="0.25">
      <c r="A1343" s="26">
        <v>44.533299999999997</v>
      </c>
      <c r="B1343" s="17">
        <v>0.22</v>
      </c>
      <c r="C1343" s="17">
        <v>8.3660999999999999E-2</v>
      </c>
      <c r="D1343" s="17">
        <v>2.4143000000000001E-2</v>
      </c>
      <c r="E1343" s="17">
        <v>1.0159E-2</v>
      </c>
      <c r="F1343" s="27">
        <f t="shared" si="20"/>
        <v>45</v>
      </c>
    </row>
    <row r="1344" spans="1:6" x14ac:dyDescent="0.25">
      <c r="A1344" s="26">
        <v>44.566699999999997</v>
      </c>
      <c r="B1344" s="17">
        <v>0.22</v>
      </c>
      <c r="C1344" s="17">
        <v>8.3554000000000003E-2</v>
      </c>
      <c r="D1344" s="17">
        <v>2.4102999999999999E-2</v>
      </c>
      <c r="E1344" s="17">
        <v>1.0144E-2</v>
      </c>
      <c r="F1344" s="27">
        <f t="shared" si="20"/>
        <v>45</v>
      </c>
    </row>
    <row r="1345" spans="1:6" x14ac:dyDescent="0.25">
      <c r="A1345" s="26">
        <v>44.6</v>
      </c>
      <c r="B1345" s="17">
        <v>0.22</v>
      </c>
      <c r="C1345" s="17">
        <v>8.3398E-2</v>
      </c>
      <c r="D1345" s="17">
        <v>2.4008000000000002E-2</v>
      </c>
      <c r="E1345" s="17">
        <v>1.0129000000000001E-2</v>
      </c>
      <c r="F1345" s="27">
        <f t="shared" si="20"/>
        <v>45</v>
      </c>
    </row>
    <row r="1346" spans="1:6" x14ac:dyDescent="0.25">
      <c r="A1346" s="26">
        <v>44.633299999999998</v>
      </c>
      <c r="B1346" s="17">
        <v>0.22</v>
      </c>
      <c r="C1346" s="17">
        <v>8.3247000000000002E-2</v>
      </c>
      <c r="D1346" s="17">
        <v>2.3913E-2</v>
      </c>
      <c r="E1346" s="17">
        <v>1.0074E-2</v>
      </c>
      <c r="F1346" s="27">
        <f t="shared" si="20"/>
        <v>45</v>
      </c>
    </row>
    <row r="1347" spans="1:6" x14ac:dyDescent="0.25">
      <c r="A1347" s="26">
        <v>44.666699999999999</v>
      </c>
      <c r="B1347" s="17">
        <v>0.22</v>
      </c>
      <c r="C1347" s="17">
        <v>8.3136000000000002E-2</v>
      </c>
      <c r="D1347" s="17">
        <v>2.3861E-2</v>
      </c>
      <c r="E1347" s="17">
        <v>1.0049000000000001E-2</v>
      </c>
      <c r="F1347" s="27">
        <f t="shared" si="20"/>
        <v>45</v>
      </c>
    </row>
    <row r="1348" spans="1:6" x14ac:dyDescent="0.25">
      <c r="A1348" s="26">
        <v>44.7</v>
      </c>
      <c r="B1348" s="17">
        <v>0.22</v>
      </c>
      <c r="C1348" s="17">
        <v>8.2966999999999999E-2</v>
      </c>
      <c r="D1348" s="17">
        <v>2.3817000000000001E-2</v>
      </c>
      <c r="E1348" s="17">
        <v>1.0009000000000001E-2</v>
      </c>
      <c r="F1348" s="27">
        <f t="shared" si="20"/>
        <v>45</v>
      </c>
    </row>
    <row r="1349" spans="1:6" x14ac:dyDescent="0.25">
      <c r="A1349" s="26">
        <v>44.7333</v>
      </c>
      <c r="B1349" s="17">
        <v>0.22</v>
      </c>
      <c r="C1349" s="17">
        <v>8.2841999999999999E-2</v>
      </c>
      <c r="D1349" s="17">
        <v>2.3761000000000001E-2</v>
      </c>
      <c r="E1349" s="17">
        <v>9.9939999999999994E-3</v>
      </c>
      <c r="F1349" s="27">
        <f t="shared" si="20"/>
        <v>45</v>
      </c>
    </row>
    <row r="1350" spans="1:6" x14ac:dyDescent="0.25">
      <c r="A1350" s="26">
        <v>44.7667</v>
      </c>
      <c r="B1350" s="17">
        <v>0.22</v>
      </c>
      <c r="C1350" s="17">
        <v>8.2735000000000003E-2</v>
      </c>
      <c r="D1350" s="17">
        <v>2.3720000000000001E-2</v>
      </c>
      <c r="E1350" s="17">
        <v>9.9539999999999993E-3</v>
      </c>
      <c r="F1350" s="27">
        <f t="shared" si="20"/>
        <v>45</v>
      </c>
    </row>
    <row r="1351" spans="1:6" x14ac:dyDescent="0.25">
      <c r="A1351" s="26">
        <v>44.8</v>
      </c>
      <c r="B1351" s="17">
        <v>0.22</v>
      </c>
      <c r="C1351" s="17">
        <v>8.2600999999999994E-2</v>
      </c>
      <c r="D1351" s="17">
        <v>2.368E-2</v>
      </c>
      <c r="E1351" s="17">
        <v>9.9290000000000003E-3</v>
      </c>
      <c r="F1351" s="27">
        <f t="shared" si="20"/>
        <v>45</v>
      </c>
    </row>
    <row r="1352" spans="1:6" x14ac:dyDescent="0.25">
      <c r="A1352" s="26">
        <v>44.833300000000001</v>
      </c>
      <c r="B1352" s="17">
        <v>0.22</v>
      </c>
      <c r="C1352" s="17">
        <v>8.2557000000000005E-2</v>
      </c>
      <c r="D1352" s="17">
        <v>2.3644999999999999E-2</v>
      </c>
      <c r="E1352" s="17">
        <v>9.9039999999999996E-3</v>
      </c>
      <c r="F1352" s="27">
        <f t="shared" si="20"/>
        <v>45</v>
      </c>
    </row>
    <row r="1353" spans="1:6" x14ac:dyDescent="0.25">
      <c r="A1353" s="26">
        <v>44.866700000000002</v>
      </c>
      <c r="B1353" s="17">
        <v>0.22</v>
      </c>
      <c r="C1353" s="17">
        <v>8.2499000000000003E-2</v>
      </c>
      <c r="D1353" s="17">
        <v>2.3622000000000001E-2</v>
      </c>
      <c r="F1353" s="27">
        <f t="shared" ref="F1353:F1416" si="21">ROUND(A1353,0)</f>
        <v>45</v>
      </c>
    </row>
    <row r="1354" spans="1:6" x14ac:dyDescent="0.25">
      <c r="A1354" s="26">
        <v>44.9</v>
      </c>
      <c r="B1354" s="17">
        <v>0.22</v>
      </c>
      <c r="C1354" s="17">
        <v>8.2436999999999996E-2</v>
      </c>
      <c r="D1354" s="17">
        <v>2.3595999999999999E-2</v>
      </c>
      <c r="E1354" s="17">
        <v>9.8840000000000004E-3</v>
      </c>
      <c r="F1354" s="27">
        <f t="shared" si="21"/>
        <v>45</v>
      </c>
    </row>
    <row r="1355" spans="1:6" x14ac:dyDescent="0.25">
      <c r="A1355" s="26">
        <v>44.933300000000003</v>
      </c>
      <c r="B1355" s="17">
        <v>0.22</v>
      </c>
      <c r="C1355" s="17">
        <v>8.2374000000000003E-2</v>
      </c>
      <c r="D1355" s="17">
        <v>2.3564000000000002E-2</v>
      </c>
      <c r="E1355" s="17">
        <v>9.8589999999999997E-3</v>
      </c>
      <c r="F1355" s="27">
        <f t="shared" si="21"/>
        <v>45</v>
      </c>
    </row>
    <row r="1356" spans="1:6" x14ac:dyDescent="0.25">
      <c r="A1356" s="26">
        <v>44.966700000000003</v>
      </c>
      <c r="B1356" s="17">
        <v>0.22</v>
      </c>
      <c r="C1356" s="17">
        <v>8.2281000000000007E-2</v>
      </c>
      <c r="D1356" s="17">
        <v>2.3538E-2</v>
      </c>
      <c r="E1356" s="17">
        <v>9.8539999999999999E-3</v>
      </c>
      <c r="F1356" s="27">
        <f t="shared" si="21"/>
        <v>45</v>
      </c>
    </row>
    <row r="1357" spans="1:6" x14ac:dyDescent="0.25">
      <c r="A1357" s="26">
        <v>45</v>
      </c>
      <c r="B1357" s="17">
        <v>0.22</v>
      </c>
      <c r="C1357" s="17">
        <v>8.2192000000000001E-2</v>
      </c>
      <c r="D1357" s="17">
        <v>2.3518000000000001E-2</v>
      </c>
      <c r="E1357" s="17">
        <v>9.8440000000000003E-3</v>
      </c>
      <c r="F1357" s="27">
        <f t="shared" si="21"/>
        <v>45</v>
      </c>
    </row>
    <row r="1358" spans="1:6" x14ac:dyDescent="0.25">
      <c r="A1358" s="26">
        <v>45.033299999999997</v>
      </c>
      <c r="B1358" s="17">
        <v>0.22</v>
      </c>
      <c r="C1358" s="17">
        <v>8.2040000000000002E-2</v>
      </c>
      <c r="D1358" s="17">
        <v>2.3470999999999999E-2</v>
      </c>
      <c r="E1358" s="17">
        <v>9.8189999999999996E-3</v>
      </c>
      <c r="F1358" s="27">
        <f t="shared" si="21"/>
        <v>45</v>
      </c>
    </row>
    <row r="1359" spans="1:6" x14ac:dyDescent="0.25">
      <c r="A1359" s="26">
        <v>45.066699999999997</v>
      </c>
      <c r="B1359" s="17">
        <v>0.22</v>
      </c>
      <c r="C1359" s="17">
        <v>8.1929000000000002E-2</v>
      </c>
      <c r="D1359" s="17">
        <v>2.3441E-2</v>
      </c>
      <c r="E1359" s="17">
        <v>9.809E-3</v>
      </c>
      <c r="F1359" s="27">
        <f t="shared" si="21"/>
        <v>45</v>
      </c>
    </row>
    <row r="1360" spans="1:6" x14ac:dyDescent="0.25">
      <c r="A1360" s="26">
        <v>45.1</v>
      </c>
      <c r="B1360" s="17">
        <v>0.22</v>
      </c>
      <c r="C1360" s="17">
        <v>8.1812999999999997E-2</v>
      </c>
      <c r="D1360" s="17">
        <v>2.3414999999999998E-2</v>
      </c>
      <c r="E1360" s="17">
        <v>9.7990000000000004E-3</v>
      </c>
      <c r="F1360" s="27">
        <f t="shared" si="21"/>
        <v>45</v>
      </c>
    </row>
    <row r="1361" spans="1:6" x14ac:dyDescent="0.25">
      <c r="A1361" s="26">
        <v>45.133299999999998</v>
      </c>
      <c r="B1361" s="17">
        <v>0.22</v>
      </c>
      <c r="C1361" s="17">
        <v>8.1724000000000005E-2</v>
      </c>
      <c r="D1361" s="17">
        <v>2.3373999999999999E-2</v>
      </c>
      <c r="E1361" s="17">
        <v>9.7789999999999995E-3</v>
      </c>
      <c r="F1361" s="27">
        <f t="shared" si="21"/>
        <v>45</v>
      </c>
    </row>
    <row r="1362" spans="1:6" x14ac:dyDescent="0.25">
      <c r="A1362" s="26">
        <v>45.166699999999999</v>
      </c>
      <c r="B1362" s="17">
        <v>0.22</v>
      </c>
      <c r="C1362" s="17">
        <v>8.1656999999999993E-2</v>
      </c>
      <c r="D1362" s="17">
        <v>2.3344E-2</v>
      </c>
      <c r="E1362" s="17">
        <v>9.7689999999999999E-3</v>
      </c>
      <c r="F1362" s="27">
        <f t="shared" si="21"/>
        <v>45</v>
      </c>
    </row>
    <row r="1363" spans="1:6" x14ac:dyDescent="0.25">
      <c r="A1363" s="26">
        <v>45.2</v>
      </c>
      <c r="B1363" s="17">
        <v>0.22</v>
      </c>
      <c r="C1363" s="17">
        <v>8.1603999999999996E-2</v>
      </c>
      <c r="D1363" s="17">
        <v>2.3310999999999998E-2</v>
      </c>
      <c r="E1363" s="17">
        <v>9.7339999999999996E-3</v>
      </c>
      <c r="F1363" s="27">
        <f t="shared" si="21"/>
        <v>45</v>
      </c>
    </row>
    <row r="1364" spans="1:6" x14ac:dyDescent="0.25">
      <c r="A1364" s="26">
        <v>45.2333</v>
      </c>
      <c r="B1364" s="17">
        <v>0.22</v>
      </c>
      <c r="C1364" s="17">
        <v>8.1550999999999998E-2</v>
      </c>
      <c r="D1364" s="17">
        <v>2.3265000000000001E-2</v>
      </c>
      <c r="E1364" s="17">
        <v>9.7140000000000004E-3</v>
      </c>
      <c r="F1364" s="27">
        <f t="shared" si="21"/>
        <v>45</v>
      </c>
    </row>
    <row r="1365" spans="1:6" x14ac:dyDescent="0.25">
      <c r="A1365" s="26">
        <v>45.2667</v>
      </c>
      <c r="B1365" s="17">
        <v>0.22</v>
      </c>
      <c r="C1365" s="17">
        <v>8.1431000000000003E-2</v>
      </c>
      <c r="D1365" s="17">
        <v>2.3220999999999999E-2</v>
      </c>
      <c r="E1365" s="17">
        <v>9.6849999999999992E-3</v>
      </c>
      <c r="F1365" s="27">
        <f t="shared" si="21"/>
        <v>45</v>
      </c>
    </row>
    <row r="1366" spans="1:6" x14ac:dyDescent="0.25">
      <c r="A1366" s="26">
        <v>45.3</v>
      </c>
      <c r="B1366" s="17">
        <v>0.22</v>
      </c>
      <c r="C1366" s="17">
        <v>8.1354999999999997E-2</v>
      </c>
      <c r="D1366" s="17">
        <v>2.3198E-2</v>
      </c>
      <c r="E1366" s="17">
        <v>9.6749999999999996E-3</v>
      </c>
      <c r="F1366" s="27">
        <f t="shared" si="21"/>
        <v>45</v>
      </c>
    </row>
    <row r="1367" spans="1:6" x14ac:dyDescent="0.25">
      <c r="A1367" s="26">
        <v>45.333300000000001</v>
      </c>
      <c r="B1367" s="17">
        <v>0.22</v>
      </c>
      <c r="C1367" s="17">
        <v>8.1269999999999995E-2</v>
      </c>
      <c r="D1367" s="17">
        <v>2.3158000000000002E-2</v>
      </c>
      <c r="E1367" s="17">
        <v>9.6600000000000002E-3</v>
      </c>
      <c r="F1367" s="27">
        <f t="shared" si="21"/>
        <v>45</v>
      </c>
    </row>
    <row r="1368" spans="1:6" x14ac:dyDescent="0.25">
      <c r="A1368" s="26">
        <v>45.366700000000002</v>
      </c>
      <c r="B1368" s="17">
        <v>0.22</v>
      </c>
      <c r="C1368" s="17">
        <v>8.1203999999999998E-2</v>
      </c>
      <c r="D1368" s="17">
        <v>2.3127999999999999E-2</v>
      </c>
      <c r="E1368" s="17">
        <v>9.6500000000000006E-3</v>
      </c>
      <c r="F1368" s="27">
        <f t="shared" si="21"/>
        <v>45</v>
      </c>
    </row>
    <row r="1369" spans="1:6" x14ac:dyDescent="0.25">
      <c r="A1369" s="26">
        <v>45.4</v>
      </c>
      <c r="B1369" s="17">
        <v>0.22</v>
      </c>
      <c r="C1369" s="17">
        <v>8.1105999999999998E-2</v>
      </c>
      <c r="D1369" s="17">
        <v>2.3106999999999999E-2</v>
      </c>
      <c r="E1369" s="17">
        <v>9.6150000000000003E-3</v>
      </c>
      <c r="F1369" s="27">
        <f t="shared" si="21"/>
        <v>45</v>
      </c>
    </row>
    <row r="1370" spans="1:6" x14ac:dyDescent="0.25">
      <c r="A1370" s="26">
        <v>45.433300000000003</v>
      </c>
      <c r="B1370" s="17">
        <v>0.22</v>
      </c>
      <c r="C1370" s="17">
        <v>8.1003000000000006E-2</v>
      </c>
      <c r="D1370" s="17">
        <v>2.3068000000000002E-2</v>
      </c>
      <c r="E1370" s="17">
        <v>9.5999999999999992E-3</v>
      </c>
      <c r="F1370" s="27">
        <f t="shared" si="21"/>
        <v>45</v>
      </c>
    </row>
    <row r="1371" spans="1:6" x14ac:dyDescent="0.25">
      <c r="A1371" s="26">
        <v>45.466700000000003</v>
      </c>
      <c r="B1371" s="17">
        <v>0.22</v>
      </c>
      <c r="C1371" s="17">
        <v>8.0905000000000005E-2</v>
      </c>
      <c r="D1371" s="17">
        <v>2.3022000000000001E-2</v>
      </c>
      <c r="E1371" s="17">
        <v>9.5700000000000004E-3</v>
      </c>
      <c r="F1371" s="27">
        <f t="shared" si="21"/>
        <v>45</v>
      </c>
    </row>
    <row r="1372" spans="1:6" x14ac:dyDescent="0.25">
      <c r="A1372" s="26">
        <v>45.5</v>
      </c>
      <c r="B1372" s="17">
        <v>0.22</v>
      </c>
      <c r="C1372" s="17">
        <v>8.0784999999999996E-2</v>
      </c>
      <c r="D1372" s="17">
        <v>2.2987E-2</v>
      </c>
      <c r="E1372" s="17">
        <v>9.5560000000000003E-3</v>
      </c>
      <c r="F1372" s="27">
        <f t="shared" si="21"/>
        <v>46</v>
      </c>
    </row>
    <row r="1373" spans="1:6" x14ac:dyDescent="0.25">
      <c r="A1373" s="26">
        <v>45.533299999999997</v>
      </c>
      <c r="B1373" s="17">
        <v>0.22</v>
      </c>
      <c r="C1373" s="17">
        <v>8.0727999999999994E-2</v>
      </c>
      <c r="D1373" s="17">
        <v>2.2946000000000001E-2</v>
      </c>
      <c r="E1373" s="17">
        <v>9.5460000000000007E-3</v>
      </c>
      <c r="F1373" s="27">
        <f t="shared" si="21"/>
        <v>46</v>
      </c>
    </row>
    <row r="1374" spans="1:6" x14ac:dyDescent="0.25">
      <c r="A1374" s="26">
        <v>45.566699999999997</v>
      </c>
      <c r="B1374" s="17">
        <v>0.22</v>
      </c>
      <c r="C1374" s="17">
        <v>8.0656000000000005E-2</v>
      </c>
      <c r="D1374" s="17">
        <v>2.2911000000000001E-2</v>
      </c>
      <c r="E1374" s="17">
        <v>9.5259999999999997E-3</v>
      </c>
      <c r="F1374" s="27">
        <f t="shared" si="21"/>
        <v>46</v>
      </c>
    </row>
    <row r="1375" spans="1:6" x14ac:dyDescent="0.25">
      <c r="A1375" s="26">
        <v>45.6</v>
      </c>
      <c r="B1375" s="17">
        <v>0.22</v>
      </c>
      <c r="C1375" s="17">
        <v>8.0572000000000005E-2</v>
      </c>
      <c r="D1375" s="17">
        <v>2.2880999999999999E-2</v>
      </c>
      <c r="E1375" s="17">
        <v>9.5160000000000002E-3</v>
      </c>
      <c r="F1375" s="27">
        <f t="shared" si="21"/>
        <v>46</v>
      </c>
    </row>
    <row r="1376" spans="1:6" x14ac:dyDescent="0.25">
      <c r="A1376" s="26">
        <v>45.633299999999998</v>
      </c>
      <c r="B1376" s="17">
        <v>0.22</v>
      </c>
      <c r="C1376" s="17">
        <v>8.0407999999999993E-2</v>
      </c>
      <c r="D1376" s="17">
        <v>2.2754E-2</v>
      </c>
      <c r="E1376" s="17">
        <v>9.4719999999999995E-3</v>
      </c>
      <c r="F1376" s="27">
        <f t="shared" si="21"/>
        <v>46</v>
      </c>
    </row>
    <row r="1377" spans="1:6" x14ac:dyDescent="0.25">
      <c r="A1377" s="26">
        <v>45.666699999999999</v>
      </c>
      <c r="B1377" s="17">
        <v>0.21</v>
      </c>
      <c r="C1377" s="17">
        <v>8.0292000000000002E-2</v>
      </c>
      <c r="D1377" s="17">
        <v>2.2696999999999998E-2</v>
      </c>
      <c r="E1377" s="17">
        <v>9.4269999999999996E-3</v>
      </c>
      <c r="F1377" s="27">
        <f t="shared" si="21"/>
        <v>46</v>
      </c>
    </row>
    <row r="1378" spans="1:6" x14ac:dyDescent="0.25">
      <c r="A1378" s="26">
        <v>45.7</v>
      </c>
      <c r="B1378" s="17">
        <v>0.21</v>
      </c>
      <c r="C1378" s="17">
        <v>8.0175999999999997E-2</v>
      </c>
      <c r="D1378" s="17">
        <v>2.2667E-2</v>
      </c>
      <c r="E1378" s="17">
        <v>9.4020000000000006E-3</v>
      </c>
      <c r="F1378" s="27">
        <f t="shared" si="21"/>
        <v>46</v>
      </c>
    </row>
    <row r="1379" spans="1:6" x14ac:dyDescent="0.25">
      <c r="A1379" s="26">
        <v>45.7333</v>
      </c>
      <c r="B1379" s="17">
        <v>0.21</v>
      </c>
      <c r="C1379" s="17">
        <v>8.0069000000000001E-2</v>
      </c>
      <c r="D1379" s="17">
        <v>2.2595000000000001E-2</v>
      </c>
      <c r="E1379" s="17">
        <v>9.3830000000000007E-3</v>
      </c>
      <c r="F1379" s="27">
        <f t="shared" si="21"/>
        <v>46</v>
      </c>
    </row>
    <row r="1380" spans="1:6" x14ac:dyDescent="0.25">
      <c r="A1380" s="26">
        <v>45.7667</v>
      </c>
      <c r="B1380" s="17">
        <v>0.21</v>
      </c>
      <c r="C1380" s="17">
        <v>7.9996999999999999E-2</v>
      </c>
      <c r="D1380" s="17">
        <v>2.2558000000000002E-2</v>
      </c>
      <c r="E1380" s="17">
        <v>9.358E-3</v>
      </c>
      <c r="F1380" s="27">
        <f t="shared" si="21"/>
        <v>46</v>
      </c>
    </row>
    <row r="1381" spans="1:6" x14ac:dyDescent="0.25">
      <c r="A1381" s="26">
        <v>45.8</v>
      </c>
      <c r="B1381" s="17">
        <v>0.21</v>
      </c>
      <c r="C1381" s="17">
        <v>7.9894999999999994E-2</v>
      </c>
      <c r="D1381" s="17">
        <v>2.2526000000000001E-2</v>
      </c>
      <c r="E1381" s="17">
        <v>9.3530000000000002E-3</v>
      </c>
      <c r="F1381" s="27">
        <f t="shared" si="21"/>
        <v>46</v>
      </c>
    </row>
    <row r="1382" spans="1:6" x14ac:dyDescent="0.25">
      <c r="A1382" s="26">
        <v>45.833300000000001</v>
      </c>
      <c r="B1382" s="17">
        <v>0.21</v>
      </c>
      <c r="C1382" s="17">
        <v>7.9837000000000005E-2</v>
      </c>
      <c r="D1382" s="17">
        <v>2.2498000000000001E-2</v>
      </c>
      <c r="E1382" s="17">
        <v>9.3480000000000004E-3</v>
      </c>
      <c r="F1382" s="27">
        <f t="shared" si="21"/>
        <v>46</v>
      </c>
    </row>
    <row r="1383" spans="1:6" x14ac:dyDescent="0.25">
      <c r="A1383" s="26">
        <v>45.866700000000002</v>
      </c>
      <c r="B1383" s="17">
        <v>0.21</v>
      </c>
      <c r="C1383" s="17">
        <v>7.9760999999999999E-2</v>
      </c>
      <c r="D1383" s="17">
        <v>2.2456E-2</v>
      </c>
      <c r="E1383" s="17">
        <v>9.3329999999999993E-3</v>
      </c>
      <c r="F1383" s="27">
        <f t="shared" si="21"/>
        <v>46</v>
      </c>
    </row>
    <row r="1384" spans="1:6" x14ac:dyDescent="0.25">
      <c r="A1384" s="26">
        <v>45.9</v>
      </c>
      <c r="B1384" s="17">
        <v>0.21</v>
      </c>
      <c r="C1384" s="17">
        <v>7.9685000000000006E-2</v>
      </c>
      <c r="D1384" s="17">
        <v>2.2412999999999999E-2</v>
      </c>
      <c r="E1384" s="17">
        <v>9.3229999999999997E-3</v>
      </c>
      <c r="F1384" s="27">
        <f t="shared" si="21"/>
        <v>46</v>
      </c>
    </row>
    <row r="1385" spans="1:6" x14ac:dyDescent="0.25">
      <c r="A1385" s="26">
        <v>45.933300000000003</v>
      </c>
      <c r="B1385" s="17">
        <v>0.21</v>
      </c>
      <c r="C1385" s="17">
        <v>7.9604999999999995E-2</v>
      </c>
      <c r="D1385" s="17">
        <v>2.2376E-2</v>
      </c>
      <c r="E1385" s="17">
        <v>9.3030000000000005E-3</v>
      </c>
      <c r="F1385" s="27">
        <f t="shared" si="21"/>
        <v>46</v>
      </c>
    </row>
    <row r="1386" spans="1:6" x14ac:dyDescent="0.25">
      <c r="A1386" s="26">
        <v>45.966700000000003</v>
      </c>
      <c r="B1386" s="17">
        <v>0.21</v>
      </c>
      <c r="C1386" s="17">
        <v>7.9510999999999998E-2</v>
      </c>
      <c r="D1386" s="17">
        <v>2.2322999999999999E-2</v>
      </c>
      <c r="E1386" s="17">
        <v>9.2739999999999993E-3</v>
      </c>
      <c r="F1386" s="27">
        <f t="shared" si="21"/>
        <v>46</v>
      </c>
    </row>
    <row r="1387" spans="1:6" x14ac:dyDescent="0.25">
      <c r="A1387" s="26">
        <v>46</v>
      </c>
      <c r="B1387" s="17">
        <v>0.21</v>
      </c>
      <c r="C1387" s="17">
        <v>7.9418000000000002E-2</v>
      </c>
      <c r="D1387" s="17">
        <v>2.2272E-2</v>
      </c>
      <c r="E1387" s="17">
        <v>9.2589999999999999E-3</v>
      </c>
      <c r="F1387" s="27">
        <f t="shared" si="21"/>
        <v>46</v>
      </c>
    </row>
    <row r="1388" spans="1:6" x14ac:dyDescent="0.25">
      <c r="A1388" s="26">
        <v>46.033299999999997</v>
      </c>
      <c r="B1388" s="17">
        <v>0.21</v>
      </c>
      <c r="C1388" s="17">
        <v>7.9314999999999997E-2</v>
      </c>
      <c r="D1388" s="17">
        <v>2.2244E-2</v>
      </c>
      <c r="E1388" s="17">
        <v>9.2440000000000005E-3</v>
      </c>
      <c r="F1388" s="27">
        <f t="shared" si="21"/>
        <v>46</v>
      </c>
    </row>
    <row r="1389" spans="1:6" x14ac:dyDescent="0.25">
      <c r="A1389" s="26">
        <v>46.066699999999997</v>
      </c>
      <c r="B1389" s="17">
        <v>0.21</v>
      </c>
      <c r="C1389" s="17">
        <v>7.9261999999999999E-2</v>
      </c>
      <c r="D1389" s="17">
        <v>2.2199E-2</v>
      </c>
      <c r="E1389" s="17">
        <v>9.2339999999999992E-3</v>
      </c>
      <c r="F1389" s="27">
        <f t="shared" si="21"/>
        <v>46</v>
      </c>
    </row>
    <row r="1390" spans="1:6" x14ac:dyDescent="0.25">
      <c r="A1390" s="26">
        <v>46.1</v>
      </c>
      <c r="B1390" s="17">
        <v>0.21</v>
      </c>
      <c r="C1390" s="17">
        <v>7.9195000000000002E-2</v>
      </c>
      <c r="D1390" s="17">
        <v>2.2166000000000002E-2</v>
      </c>
      <c r="E1390" s="17">
        <v>9.1999999999999998E-3</v>
      </c>
      <c r="F1390" s="27">
        <f t="shared" si="21"/>
        <v>46</v>
      </c>
    </row>
    <row r="1391" spans="1:6" x14ac:dyDescent="0.25">
      <c r="A1391" s="26">
        <v>46.133299999999998</v>
      </c>
      <c r="B1391" s="17">
        <v>0.21</v>
      </c>
      <c r="C1391" s="17">
        <v>7.9105999999999996E-2</v>
      </c>
      <c r="D1391" s="17">
        <v>2.2127000000000001E-2</v>
      </c>
      <c r="E1391" s="17">
        <v>9.1900000000000003E-3</v>
      </c>
      <c r="F1391" s="27">
        <f t="shared" si="21"/>
        <v>46</v>
      </c>
    </row>
    <row r="1392" spans="1:6" x14ac:dyDescent="0.25">
      <c r="A1392" s="26">
        <v>46.166699999999999</v>
      </c>
      <c r="B1392" s="17">
        <v>0.21</v>
      </c>
      <c r="C1392" s="17">
        <v>7.9025999999999999E-2</v>
      </c>
      <c r="D1392" s="17">
        <v>2.2102E-2</v>
      </c>
      <c r="E1392" s="17">
        <v>9.1850000000000005E-3</v>
      </c>
      <c r="F1392" s="27">
        <f t="shared" si="21"/>
        <v>46</v>
      </c>
    </row>
    <row r="1393" spans="1:6" x14ac:dyDescent="0.25">
      <c r="A1393" s="26">
        <v>46.2</v>
      </c>
      <c r="B1393" s="17">
        <v>0.21</v>
      </c>
      <c r="C1393" s="17">
        <v>7.8927999999999998E-2</v>
      </c>
      <c r="D1393" s="17">
        <v>2.2069999999999999E-2</v>
      </c>
      <c r="E1393" s="17">
        <v>9.1750000000000009E-3</v>
      </c>
      <c r="F1393" s="27">
        <f t="shared" si="21"/>
        <v>46</v>
      </c>
    </row>
    <row r="1394" spans="1:6" x14ac:dyDescent="0.25">
      <c r="A1394" s="26">
        <v>46.2333</v>
      </c>
      <c r="B1394" s="17">
        <v>0.21</v>
      </c>
      <c r="C1394" s="17">
        <v>7.8874E-2</v>
      </c>
      <c r="D1394" s="17">
        <v>2.2030999999999999E-2</v>
      </c>
      <c r="E1394" s="17">
        <v>9.1509999999999994E-3</v>
      </c>
      <c r="F1394" s="27">
        <f t="shared" si="21"/>
        <v>46</v>
      </c>
    </row>
    <row r="1395" spans="1:6" x14ac:dyDescent="0.25">
      <c r="A1395" s="26">
        <v>46.2667</v>
      </c>
      <c r="B1395" s="17">
        <v>0.21</v>
      </c>
      <c r="C1395" s="17">
        <v>7.8798000000000007E-2</v>
      </c>
      <c r="D1395" s="17">
        <v>2.1992000000000001E-2</v>
      </c>
      <c r="E1395" s="17">
        <v>9.136E-3</v>
      </c>
      <c r="F1395" s="27">
        <f t="shared" si="21"/>
        <v>46</v>
      </c>
    </row>
    <row r="1396" spans="1:6" x14ac:dyDescent="0.25">
      <c r="A1396" s="26">
        <v>46.3</v>
      </c>
      <c r="B1396" s="17">
        <v>0.21</v>
      </c>
      <c r="C1396" s="17">
        <v>7.8704999999999997E-2</v>
      </c>
      <c r="D1396" s="17">
        <v>2.1965999999999999E-2</v>
      </c>
      <c r="E1396" s="17">
        <v>9.1160000000000008E-3</v>
      </c>
      <c r="F1396" s="27">
        <f t="shared" si="21"/>
        <v>46</v>
      </c>
    </row>
    <row r="1397" spans="1:6" x14ac:dyDescent="0.25">
      <c r="A1397" s="26">
        <v>46.333300000000001</v>
      </c>
      <c r="B1397" s="17">
        <v>0.21</v>
      </c>
      <c r="C1397" s="17">
        <v>7.8629000000000004E-2</v>
      </c>
      <c r="D1397" s="17">
        <v>2.1943000000000001E-2</v>
      </c>
      <c r="E1397" s="17">
        <v>9.1059999999999995E-3</v>
      </c>
      <c r="F1397" s="27">
        <f t="shared" si="21"/>
        <v>46</v>
      </c>
    </row>
    <row r="1398" spans="1:6" x14ac:dyDescent="0.25">
      <c r="A1398" s="26">
        <v>46.366700000000002</v>
      </c>
      <c r="B1398" s="17">
        <v>0.21</v>
      </c>
      <c r="C1398" s="17">
        <v>7.8544000000000003E-2</v>
      </c>
      <c r="D1398" s="17">
        <v>2.1881000000000001E-2</v>
      </c>
      <c r="E1398" s="17">
        <v>9.1009999999999997E-3</v>
      </c>
      <c r="F1398" s="27">
        <f t="shared" si="21"/>
        <v>46</v>
      </c>
    </row>
    <row r="1399" spans="1:6" x14ac:dyDescent="0.25">
      <c r="A1399" s="26">
        <v>46.4</v>
      </c>
      <c r="B1399" s="17">
        <v>0.21</v>
      </c>
      <c r="C1399" s="17">
        <v>7.8446000000000002E-2</v>
      </c>
      <c r="D1399" s="17">
        <v>2.1849E-2</v>
      </c>
      <c r="E1399" s="17">
        <v>9.0869999999999996E-3</v>
      </c>
      <c r="F1399" s="27">
        <f t="shared" si="21"/>
        <v>46</v>
      </c>
    </row>
    <row r="1400" spans="1:6" x14ac:dyDescent="0.25">
      <c r="A1400" s="26">
        <v>46.433300000000003</v>
      </c>
      <c r="B1400" s="17">
        <v>0.21</v>
      </c>
      <c r="C1400" s="17">
        <v>7.8348000000000001E-2</v>
      </c>
      <c r="D1400" s="17">
        <v>2.1812000000000002E-2</v>
      </c>
      <c r="E1400" s="17">
        <v>9.0620000000000006E-3</v>
      </c>
      <c r="F1400" s="27">
        <f t="shared" si="21"/>
        <v>46</v>
      </c>
    </row>
    <row r="1401" spans="1:6" x14ac:dyDescent="0.25">
      <c r="A1401" s="26">
        <v>46.466700000000003</v>
      </c>
      <c r="B1401" s="17">
        <v>0.21</v>
      </c>
      <c r="C1401" s="17">
        <v>7.8262999999999999E-2</v>
      </c>
      <c r="D1401" s="17">
        <v>2.179E-2</v>
      </c>
      <c r="E1401" s="17">
        <v>9.0469999999999995E-3</v>
      </c>
      <c r="F1401" s="27">
        <f t="shared" si="21"/>
        <v>46</v>
      </c>
    </row>
    <row r="1402" spans="1:6" x14ac:dyDescent="0.25">
      <c r="A1402" s="26">
        <v>46.5</v>
      </c>
      <c r="B1402" s="17">
        <v>0.21</v>
      </c>
      <c r="C1402" s="17">
        <v>7.8214000000000006E-2</v>
      </c>
      <c r="D1402" s="17">
        <v>2.1773000000000001E-2</v>
      </c>
      <c r="E1402" s="17">
        <v>9.0329999999999994E-3</v>
      </c>
      <c r="F1402" s="27">
        <f t="shared" si="21"/>
        <v>47</v>
      </c>
    </row>
    <row r="1403" spans="1:6" x14ac:dyDescent="0.25">
      <c r="A1403" s="26">
        <v>46.533299999999997</v>
      </c>
      <c r="B1403" s="17">
        <v>0.21</v>
      </c>
      <c r="C1403" s="17">
        <v>7.8137999999999999E-2</v>
      </c>
      <c r="D1403" s="17">
        <v>2.1741E-2</v>
      </c>
      <c r="E1403" s="17">
        <v>9.0080000000000004E-3</v>
      </c>
      <c r="F1403" s="27">
        <f t="shared" si="21"/>
        <v>47</v>
      </c>
    </row>
    <row r="1404" spans="1:6" x14ac:dyDescent="0.25">
      <c r="A1404" s="26">
        <v>46.566699999999997</v>
      </c>
      <c r="B1404" s="17">
        <v>0.21</v>
      </c>
      <c r="C1404" s="17">
        <v>7.8062000000000006E-2</v>
      </c>
      <c r="D1404" s="17">
        <v>2.1725000000000001E-2</v>
      </c>
      <c r="E1404" s="17">
        <v>8.9940000000000003E-3</v>
      </c>
      <c r="F1404" s="27">
        <f t="shared" si="21"/>
        <v>47</v>
      </c>
    </row>
    <row r="1405" spans="1:6" x14ac:dyDescent="0.25">
      <c r="A1405" s="26">
        <v>46.6</v>
      </c>
      <c r="B1405" s="17">
        <v>0.21</v>
      </c>
      <c r="C1405" s="17">
        <v>7.8012999999999999E-2</v>
      </c>
      <c r="D1405" s="17">
        <v>2.1701999999999999E-2</v>
      </c>
      <c r="E1405" s="17">
        <v>8.9789999999999991E-3</v>
      </c>
      <c r="F1405" s="27">
        <f t="shared" si="21"/>
        <v>47</v>
      </c>
    </row>
    <row r="1406" spans="1:6" x14ac:dyDescent="0.25">
      <c r="A1406" s="26">
        <v>46.633299999999998</v>
      </c>
      <c r="B1406" s="17">
        <v>0.21</v>
      </c>
      <c r="C1406" s="17">
        <v>7.7900999999999998E-2</v>
      </c>
      <c r="D1406" s="17">
        <v>2.1593999999999999E-2</v>
      </c>
      <c r="E1406" s="17">
        <v>8.9490000000000004E-3</v>
      </c>
      <c r="F1406" s="27">
        <f t="shared" si="21"/>
        <v>47</v>
      </c>
    </row>
    <row r="1407" spans="1:6" x14ac:dyDescent="0.25">
      <c r="A1407" s="26">
        <v>46.666699999999999</v>
      </c>
      <c r="B1407" s="17">
        <v>0.21</v>
      </c>
      <c r="C1407" s="17">
        <v>7.7677999999999997E-2</v>
      </c>
      <c r="D1407" s="17">
        <v>2.1472999999999999E-2</v>
      </c>
      <c r="E1407" s="17">
        <v>8.8660000000000006E-3</v>
      </c>
      <c r="F1407" s="27">
        <f t="shared" si="21"/>
        <v>47</v>
      </c>
    </row>
    <row r="1408" spans="1:6" x14ac:dyDescent="0.25">
      <c r="A1408" s="26">
        <v>46.7</v>
      </c>
      <c r="B1408" s="17">
        <v>0.21</v>
      </c>
      <c r="C1408" s="17">
        <v>7.7557000000000001E-2</v>
      </c>
      <c r="D1408" s="17">
        <v>2.1434000000000002E-2</v>
      </c>
      <c r="E1408" s="17">
        <v>8.8520000000000005E-3</v>
      </c>
      <c r="F1408" s="27">
        <f t="shared" si="21"/>
        <v>47</v>
      </c>
    </row>
    <row r="1409" spans="1:6" x14ac:dyDescent="0.25">
      <c r="A1409" s="26">
        <v>46.7333</v>
      </c>
      <c r="B1409" s="17">
        <v>0.21</v>
      </c>
      <c r="C1409" s="17">
        <v>7.7449000000000004E-2</v>
      </c>
      <c r="D1409" s="17">
        <v>2.1396999999999999E-2</v>
      </c>
      <c r="E1409" s="17">
        <v>8.8369999999999994E-3</v>
      </c>
      <c r="F1409" s="27">
        <f t="shared" si="21"/>
        <v>47</v>
      </c>
    </row>
    <row r="1410" spans="1:6" x14ac:dyDescent="0.25">
      <c r="A1410" s="26">
        <v>46.7667</v>
      </c>
      <c r="B1410" s="17">
        <v>0.21</v>
      </c>
      <c r="C1410" s="17">
        <v>7.7377000000000001E-2</v>
      </c>
      <c r="D1410" s="17">
        <v>2.1364999999999999E-2</v>
      </c>
      <c r="E1410" s="17">
        <v>8.8070000000000006E-3</v>
      </c>
      <c r="F1410" s="27">
        <f t="shared" si="21"/>
        <v>47</v>
      </c>
    </row>
    <row r="1411" spans="1:6" x14ac:dyDescent="0.25">
      <c r="A1411" s="26">
        <v>46.8</v>
      </c>
      <c r="B1411" s="17">
        <v>0.21</v>
      </c>
      <c r="C1411" s="17">
        <v>7.7323000000000003E-2</v>
      </c>
      <c r="D1411" s="17">
        <v>2.1326000000000001E-2</v>
      </c>
      <c r="E1411" s="17">
        <v>8.7880000000000007E-3</v>
      </c>
      <c r="F1411" s="27">
        <f t="shared" si="21"/>
        <v>47</v>
      </c>
    </row>
    <row r="1412" spans="1:6" x14ac:dyDescent="0.25">
      <c r="A1412" s="26">
        <v>46.833300000000001</v>
      </c>
      <c r="B1412" s="17">
        <v>0.21</v>
      </c>
      <c r="C1412" s="17">
        <v>7.7251E-2</v>
      </c>
      <c r="D1412" s="17">
        <v>2.1288999999999999E-2</v>
      </c>
      <c r="E1412" s="17">
        <v>8.7729999999999995E-3</v>
      </c>
      <c r="F1412" s="27">
        <f t="shared" si="21"/>
        <v>47</v>
      </c>
    </row>
    <row r="1413" spans="1:6" x14ac:dyDescent="0.25">
      <c r="A1413" s="26">
        <v>46.866700000000002</v>
      </c>
      <c r="B1413" s="17">
        <v>0.21</v>
      </c>
      <c r="C1413" s="17">
        <v>7.7157000000000003E-2</v>
      </c>
      <c r="D1413" s="17">
        <v>2.1245E-2</v>
      </c>
      <c r="E1413" s="17">
        <v>8.744E-3</v>
      </c>
      <c r="F1413" s="27">
        <f t="shared" si="21"/>
        <v>47</v>
      </c>
    </row>
    <row r="1414" spans="1:6" x14ac:dyDescent="0.25">
      <c r="A1414" s="26">
        <v>46.9</v>
      </c>
      <c r="B1414" s="17">
        <v>0.21</v>
      </c>
      <c r="C1414" s="17">
        <v>7.7031000000000002E-2</v>
      </c>
      <c r="D1414" s="17">
        <v>2.1204000000000001E-2</v>
      </c>
      <c r="F1414" s="27">
        <f t="shared" si="21"/>
        <v>47</v>
      </c>
    </row>
    <row r="1415" spans="1:6" x14ac:dyDescent="0.25">
      <c r="A1415" s="26">
        <v>46.933300000000003</v>
      </c>
      <c r="B1415" s="17">
        <v>0.21</v>
      </c>
      <c r="C1415" s="17">
        <v>7.6946000000000001E-2</v>
      </c>
      <c r="D1415" s="17">
        <v>2.1187999999999999E-2</v>
      </c>
      <c r="E1415" s="17">
        <v>8.7189999999999993E-3</v>
      </c>
      <c r="F1415" s="27">
        <f t="shared" si="21"/>
        <v>47</v>
      </c>
    </row>
    <row r="1416" spans="1:6" x14ac:dyDescent="0.25">
      <c r="A1416" s="26">
        <v>46.966700000000003</v>
      </c>
      <c r="B1416" s="17">
        <v>0.21</v>
      </c>
      <c r="C1416" s="17">
        <v>7.6892000000000002E-2</v>
      </c>
      <c r="D1416" s="17">
        <v>2.1162E-2</v>
      </c>
      <c r="E1416" s="17">
        <v>8.7089999999999997E-3</v>
      </c>
      <c r="F1416" s="27">
        <f t="shared" si="21"/>
        <v>47</v>
      </c>
    </row>
    <row r="1417" spans="1:6" x14ac:dyDescent="0.25">
      <c r="A1417" s="26">
        <v>47</v>
      </c>
      <c r="B1417" s="17">
        <v>0.21</v>
      </c>
      <c r="C1417" s="17">
        <v>7.6812000000000005E-2</v>
      </c>
      <c r="D1417" s="17">
        <v>2.1132999999999999E-2</v>
      </c>
      <c r="E1417" s="17">
        <v>8.6899999999999998E-3</v>
      </c>
      <c r="F1417" s="27">
        <f t="shared" ref="F1417:F1480" si="22">ROUND(A1417,0)</f>
        <v>47</v>
      </c>
    </row>
    <row r="1418" spans="1:6" x14ac:dyDescent="0.25">
      <c r="A1418" s="26">
        <v>47.033299999999997</v>
      </c>
      <c r="B1418" s="17">
        <v>0.21</v>
      </c>
      <c r="C1418" s="17">
        <v>7.6730999999999994E-2</v>
      </c>
      <c r="D1418" s="17">
        <v>2.111E-2</v>
      </c>
      <c r="E1418" s="17">
        <v>8.6899999999999998E-3</v>
      </c>
      <c r="F1418" s="27">
        <f t="shared" si="22"/>
        <v>47</v>
      </c>
    </row>
    <row r="1419" spans="1:6" x14ac:dyDescent="0.25">
      <c r="A1419" s="26">
        <v>47.066699999999997</v>
      </c>
      <c r="B1419" s="17">
        <v>0.21</v>
      </c>
      <c r="C1419" s="17">
        <v>7.6663999999999996E-2</v>
      </c>
      <c r="D1419" s="17">
        <v>2.1059000000000001E-2</v>
      </c>
      <c r="E1419" s="17">
        <v>8.6700000000000006E-3</v>
      </c>
      <c r="F1419" s="27">
        <f t="shared" si="22"/>
        <v>47</v>
      </c>
    </row>
    <row r="1420" spans="1:6" x14ac:dyDescent="0.25">
      <c r="A1420" s="26">
        <v>47.1</v>
      </c>
      <c r="B1420" s="17">
        <v>0.21</v>
      </c>
      <c r="C1420" s="17">
        <v>7.6605000000000006E-2</v>
      </c>
      <c r="D1420" s="17">
        <v>2.102E-2</v>
      </c>
      <c r="E1420" s="17">
        <v>8.6599999999999993E-3</v>
      </c>
      <c r="F1420" s="27">
        <f t="shared" si="22"/>
        <v>47</v>
      </c>
    </row>
    <row r="1421" spans="1:6" x14ac:dyDescent="0.25">
      <c r="A1421" s="26">
        <v>47.133299999999998</v>
      </c>
      <c r="B1421" s="17">
        <v>0.21</v>
      </c>
      <c r="C1421" s="17">
        <v>7.6497999999999997E-2</v>
      </c>
      <c r="D1421" s="17">
        <v>2.0981E-2</v>
      </c>
      <c r="E1421" s="17">
        <v>8.626E-3</v>
      </c>
      <c r="F1421" s="27">
        <f t="shared" si="22"/>
        <v>47</v>
      </c>
    </row>
    <row r="1422" spans="1:6" x14ac:dyDescent="0.25">
      <c r="A1422" s="26">
        <v>47.166699999999999</v>
      </c>
      <c r="B1422" s="17">
        <v>0.21</v>
      </c>
      <c r="C1422" s="17">
        <v>7.6398999999999995E-2</v>
      </c>
      <c r="D1422" s="17">
        <v>2.0948999999999999E-2</v>
      </c>
      <c r="E1422" s="17">
        <v>8.5920000000000007E-3</v>
      </c>
      <c r="F1422" s="27">
        <f t="shared" si="22"/>
        <v>47</v>
      </c>
    </row>
    <row r="1423" spans="1:6" x14ac:dyDescent="0.25">
      <c r="A1423" s="26">
        <v>47.2</v>
      </c>
      <c r="B1423" s="17">
        <v>0.21</v>
      </c>
      <c r="C1423" s="17">
        <v>7.6314000000000007E-2</v>
      </c>
      <c r="D1423" s="17">
        <v>2.0919E-2</v>
      </c>
      <c r="E1423" s="17">
        <v>8.5679999999999992E-3</v>
      </c>
      <c r="F1423" s="27">
        <f t="shared" si="22"/>
        <v>47</v>
      </c>
    </row>
    <row r="1424" spans="1:6" x14ac:dyDescent="0.25">
      <c r="A1424" s="26">
        <v>47.2333</v>
      </c>
      <c r="B1424" s="17">
        <v>0.21</v>
      </c>
      <c r="C1424" s="17">
        <v>7.6215000000000005E-2</v>
      </c>
      <c r="D1424" s="17">
        <v>2.0889000000000001E-2</v>
      </c>
      <c r="E1424" s="17">
        <v>8.5579999999999996E-3</v>
      </c>
      <c r="F1424" s="27">
        <f t="shared" si="22"/>
        <v>47</v>
      </c>
    </row>
    <row r="1425" spans="1:6" x14ac:dyDescent="0.25">
      <c r="A1425" s="26">
        <v>47.2667</v>
      </c>
      <c r="B1425" s="17">
        <v>0.21</v>
      </c>
      <c r="C1425" s="17">
        <v>7.6130000000000003E-2</v>
      </c>
      <c r="D1425" s="17">
        <v>2.0871000000000001E-2</v>
      </c>
      <c r="E1425" s="17">
        <v>8.5529999999999998E-3</v>
      </c>
      <c r="F1425" s="27">
        <f t="shared" si="22"/>
        <v>47</v>
      </c>
    </row>
    <row r="1426" spans="1:6" x14ac:dyDescent="0.25">
      <c r="A1426" s="26">
        <v>47.3</v>
      </c>
      <c r="B1426" s="17">
        <v>0.21</v>
      </c>
      <c r="C1426" s="17">
        <v>7.6072000000000001E-2</v>
      </c>
      <c r="D1426" s="17">
        <v>2.0846E-2</v>
      </c>
      <c r="E1426" s="17">
        <v>8.5529999999999998E-3</v>
      </c>
      <c r="F1426" s="27">
        <f t="shared" si="22"/>
        <v>47</v>
      </c>
    </row>
    <row r="1427" spans="1:6" x14ac:dyDescent="0.25">
      <c r="A1427" s="26">
        <v>47.333300000000001</v>
      </c>
      <c r="B1427" s="17">
        <v>0.21</v>
      </c>
      <c r="C1427" s="17">
        <v>7.5968999999999995E-2</v>
      </c>
      <c r="D1427" s="17">
        <v>2.0820999999999999E-2</v>
      </c>
      <c r="E1427" s="17">
        <v>8.5290000000000001E-3</v>
      </c>
      <c r="F1427" s="27">
        <f t="shared" si="22"/>
        <v>47</v>
      </c>
    </row>
    <row r="1428" spans="1:6" x14ac:dyDescent="0.25">
      <c r="A1428" s="26">
        <v>47.366700000000002</v>
      </c>
      <c r="B1428" s="17">
        <v>0.21</v>
      </c>
      <c r="C1428" s="17">
        <v>7.5887999999999997E-2</v>
      </c>
      <c r="D1428" s="17">
        <v>2.0781999999999998E-2</v>
      </c>
      <c r="E1428" s="17">
        <v>8.5240000000000003E-3</v>
      </c>
      <c r="F1428" s="27">
        <f t="shared" si="22"/>
        <v>47</v>
      </c>
    </row>
    <row r="1429" spans="1:6" x14ac:dyDescent="0.25">
      <c r="A1429" s="26">
        <v>47.4</v>
      </c>
      <c r="B1429" s="17">
        <v>0.21</v>
      </c>
      <c r="C1429" s="17">
        <v>7.5842999999999994E-2</v>
      </c>
      <c r="D1429" s="17">
        <v>2.0747000000000002E-2</v>
      </c>
      <c r="E1429" s="17">
        <v>8.4989999999999996E-3</v>
      </c>
      <c r="F1429" s="27">
        <f t="shared" si="22"/>
        <v>47</v>
      </c>
    </row>
    <row r="1430" spans="1:6" x14ac:dyDescent="0.25">
      <c r="A1430" s="26">
        <v>47.433300000000003</v>
      </c>
      <c r="B1430" s="17">
        <v>0.21</v>
      </c>
      <c r="C1430" s="17">
        <v>7.5772000000000006E-2</v>
      </c>
      <c r="D1430" s="17">
        <v>2.07E-2</v>
      </c>
      <c r="E1430" s="17">
        <v>8.4899999999999993E-3</v>
      </c>
      <c r="F1430" s="27">
        <f t="shared" si="22"/>
        <v>47</v>
      </c>
    </row>
    <row r="1431" spans="1:6" x14ac:dyDescent="0.25">
      <c r="A1431" s="26">
        <v>47.466700000000003</v>
      </c>
      <c r="B1431" s="17">
        <v>0.21</v>
      </c>
      <c r="C1431" s="17">
        <v>7.5703999999999994E-2</v>
      </c>
      <c r="D1431" s="17">
        <v>2.0677000000000001E-2</v>
      </c>
      <c r="E1431" s="17">
        <v>8.4899999999999993E-3</v>
      </c>
      <c r="F1431" s="27">
        <f t="shared" si="22"/>
        <v>47</v>
      </c>
    </row>
    <row r="1432" spans="1:6" x14ac:dyDescent="0.25">
      <c r="A1432" s="26">
        <v>47.5</v>
      </c>
      <c r="B1432" s="17">
        <v>0.21</v>
      </c>
      <c r="C1432" s="17">
        <v>7.5646000000000005E-2</v>
      </c>
      <c r="D1432" s="17">
        <v>2.0645E-2</v>
      </c>
      <c r="E1432" s="17">
        <v>8.4799999999999997E-3</v>
      </c>
      <c r="F1432" s="27">
        <f t="shared" si="22"/>
        <v>48</v>
      </c>
    </row>
    <row r="1433" spans="1:6" x14ac:dyDescent="0.25">
      <c r="A1433" s="26">
        <v>47.533299999999997</v>
      </c>
      <c r="B1433" s="17">
        <v>0.21</v>
      </c>
      <c r="C1433" s="17">
        <v>7.5555999999999998E-2</v>
      </c>
      <c r="D1433" s="17">
        <v>2.0612999999999999E-2</v>
      </c>
      <c r="E1433" s="17">
        <v>8.456E-3</v>
      </c>
      <c r="F1433" s="27">
        <f t="shared" si="22"/>
        <v>48</v>
      </c>
    </row>
    <row r="1434" spans="1:6" x14ac:dyDescent="0.25">
      <c r="A1434" s="26">
        <v>47.566699999999997</v>
      </c>
      <c r="B1434" s="17">
        <v>0.21</v>
      </c>
      <c r="C1434" s="17">
        <v>7.5484999999999997E-2</v>
      </c>
      <c r="D1434" s="17">
        <v>2.0580999999999999E-2</v>
      </c>
      <c r="E1434" s="17">
        <v>8.4460000000000004E-3</v>
      </c>
      <c r="F1434" s="27">
        <f t="shared" si="22"/>
        <v>48</v>
      </c>
    </row>
    <row r="1435" spans="1:6" x14ac:dyDescent="0.25">
      <c r="A1435" s="26">
        <v>47.6</v>
      </c>
      <c r="B1435" s="17">
        <v>0.21</v>
      </c>
      <c r="C1435" s="17">
        <v>7.5412999999999994E-2</v>
      </c>
      <c r="D1435" s="17">
        <v>2.0552999999999998E-2</v>
      </c>
      <c r="E1435" s="17">
        <v>8.4220000000000007E-3</v>
      </c>
      <c r="F1435" s="27">
        <f t="shared" si="22"/>
        <v>48</v>
      </c>
    </row>
    <row r="1436" spans="1:6" x14ac:dyDescent="0.25">
      <c r="A1436" s="26">
        <v>47.633299999999998</v>
      </c>
      <c r="B1436" s="17">
        <v>0.21</v>
      </c>
      <c r="C1436" s="17">
        <v>7.5328000000000006E-2</v>
      </c>
      <c r="D1436" s="17">
        <v>2.0532999999999999E-2</v>
      </c>
      <c r="E1436" s="17">
        <v>8.4019999999999997E-3</v>
      </c>
      <c r="F1436" s="27">
        <f t="shared" si="22"/>
        <v>48</v>
      </c>
    </row>
    <row r="1437" spans="1:6" x14ac:dyDescent="0.25">
      <c r="A1437" s="26">
        <v>47.666699999999999</v>
      </c>
      <c r="B1437" s="17">
        <v>0.21</v>
      </c>
      <c r="C1437" s="17">
        <v>7.5202000000000005E-2</v>
      </c>
      <c r="D1437" s="17">
        <v>2.0433E-2</v>
      </c>
      <c r="E1437" s="17">
        <v>8.378E-3</v>
      </c>
      <c r="F1437" s="27">
        <f t="shared" si="22"/>
        <v>48</v>
      </c>
    </row>
    <row r="1438" spans="1:6" x14ac:dyDescent="0.25">
      <c r="A1438" s="26">
        <v>47.7</v>
      </c>
      <c r="B1438" s="17">
        <v>0.21</v>
      </c>
      <c r="C1438" s="17">
        <v>7.5059000000000001E-2</v>
      </c>
      <c r="D1438" s="17">
        <v>2.0367E-2</v>
      </c>
      <c r="E1438" s="17">
        <v>8.3540000000000003E-3</v>
      </c>
      <c r="F1438" s="27">
        <f t="shared" si="22"/>
        <v>48</v>
      </c>
    </row>
    <row r="1439" spans="1:6" x14ac:dyDescent="0.25">
      <c r="A1439" s="26">
        <v>47.7333</v>
      </c>
      <c r="B1439" s="17">
        <v>0.21</v>
      </c>
      <c r="C1439" s="17">
        <v>7.4978000000000003E-2</v>
      </c>
      <c r="D1439" s="17">
        <v>2.0341999999999999E-2</v>
      </c>
      <c r="E1439" s="17">
        <v>8.3339999999999994E-3</v>
      </c>
      <c r="F1439" s="27">
        <f t="shared" si="22"/>
        <v>48</v>
      </c>
    </row>
    <row r="1440" spans="1:6" x14ac:dyDescent="0.25">
      <c r="A1440" s="26">
        <v>47.7667</v>
      </c>
      <c r="B1440" s="17">
        <v>0.2</v>
      </c>
      <c r="C1440" s="17">
        <v>7.4815999999999994E-2</v>
      </c>
      <c r="D1440" s="17">
        <v>2.0310000000000002E-2</v>
      </c>
      <c r="E1440" s="17">
        <v>8.3140000000000002E-3</v>
      </c>
      <c r="F1440" s="27">
        <f t="shared" si="22"/>
        <v>48</v>
      </c>
    </row>
    <row r="1441" spans="1:6" x14ac:dyDescent="0.25">
      <c r="A1441" s="26">
        <v>47.8</v>
      </c>
      <c r="B1441" s="17">
        <v>0.2</v>
      </c>
      <c r="C1441" s="17">
        <v>7.4734999999999996E-2</v>
      </c>
      <c r="D1441" s="17">
        <v>2.0264000000000001E-2</v>
      </c>
      <c r="E1441" s="17">
        <v>8.2850000000000007E-3</v>
      </c>
      <c r="F1441" s="27">
        <f t="shared" si="22"/>
        <v>48</v>
      </c>
    </row>
    <row r="1442" spans="1:6" x14ac:dyDescent="0.25">
      <c r="A1442" s="26">
        <v>47.833300000000001</v>
      </c>
      <c r="B1442" s="17">
        <v>0.2</v>
      </c>
      <c r="C1442" s="17">
        <v>7.4639999999999998E-2</v>
      </c>
      <c r="D1442" s="17">
        <v>2.0218E-2</v>
      </c>
      <c r="E1442" s="17">
        <v>8.2609999999999992E-3</v>
      </c>
      <c r="F1442" s="27">
        <f t="shared" si="22"/>
        <v>48</v>
      </c>
    </row>
    <row r="1443" spans="1:6" x14ac:dyDescent="0.25">
      <c r="A1443" s="26">
        <v>47.866700000000002</v>
      </c>
      <c r="B1443" s="17">
        <v>0.2</v>
      </c>
      <c r="C1443" s="17">
        <v>7.4586E-2</v>
      </c>
      <c r="D1443" s="17">
        <v>2.0181999999999999E-2</v>
      </c>
      <c r="E1443" s="17">
        <v>8.2369999999999995E-3</v>
      </c>
      <c r="F1443" s="27">
        <f t="shared" si="22"/>
        <v>48</v>
      </c>
    </row>
    <row r="1444" spans="1:6" x14ac:dyDescent="0.25">
      <c r="A1444" s="26">
        <v>47.9</v>
      </c>
      <c r="B1444" s="17">
        <v>0.2</v>
      </c>
      <c r="C1444" s="17">
        <v>7.4526999999999996E-2</v>
      </c>
      <c r="D1444" s="17">
        <v>2.0167999999999998E-2</v>
      </c>
      <c r="E1444" s="17">
        <v>8.2269999999999999E-3</v>
      </c>
      <c r="F1444" s="27">
        <f t="shared" si="22"/>
        <v>48</v>
      </c>
    </row>
    <row r="1445" spans="1:6" x14ac:dyDescent="0.25">
      <c r="A1445" s="26">
        <v>47.933300000000003</v>
      </c>
      <c r="B1445" s="17">
        <v>0.2</v>
      </c>
      <c r="C1445" s="17">
        <v>7.4472999999999998E-2</v>
      </c>
      <c r="D1445" s="17">
        <v>2.0133999999999999E-2</v>
      </c>
      <c r="E1445" s="17">
        <v>8.2170000000000003E-3</v>
      </c>
      <c r="F1445" s="27">
        <f t="shared" si="22"/>
        <v>48</v>
      </c>
    </row>
    <row r="1446" spans="1:6" x14ac:dyDescent="0.25">
      <c r="A1446" s="26">
        <v>47.966700000000003</v>
      </c>
      <c r="B1446" s="17">
        <v>0.2</v>
      </c>
      <c r="C1446" s="17">
        <v>7.4441999999999994E-2</v>
      </c>
      <c r="D1446" s="17">
        <v>2.01E-2</v>
      </c>
      <c r="E1446" s="17">
        <v>8.2030000000000002E-3</v>
      </c>
      <c r="F1446" s="27">
        <f t="shared" si="22"/>
        <v>48</v>
      </c>
    </row>
    <row r="1447" spans="1:6" x14ac:dyDescent="0.25">
      <c r="A1447" s="26">
        <v>48</v>
      </c>
      <c r="B1447" s="17">
        <v>0.2</v>
      </c>
      <c r="C1447" s="17">
        <v>7.4360999999999997E-2</v>
      </c>
      <c r="D1447" s="17">
        <v>2.0074999999999999E-2</v>
      </c>
      <c r="E1447" s="17">
        <v>8.1980000000000004E-3</v>
      </c>
      <c r="F1447" s="27">
        <f t="shared" si="22"/>
        <v>48</v>
      </c>
    </row>
    <row r="1448" spans="1:6" x14ac:dyDescent="0.25">
      <c r="A1448" s="26">
        <v>48.033299999999997</v>
      </c>
      <c r="B1448" s="17">
        <v>0.2</v>
      </c>
      <c r="C1448" s="17">
        <v>7.4288999999999994E-2</v>
      </c>
      <c r="D1448" s="17">
        <v>2.0041E-2</v>
      </c>
      <c r="E1448" s="17">
        <v>8.1740000000000007E-3</v>
      </c>
      <c r="F1448" s="27">
        <f t="shared" si="22"/>
        <v>48</v>
      </c>
    </row>
    <row r="1449" spans="1:6" x14ac:dyDescent="0.25">
      <c r="A1449" s="26">
        <v>48.066699999999997</v>
      </c>
      <c r="B1449" s="17">
        <v>0.2</v>
      </c>
      <c r="C1449" s="17">
        <v>7.4212E-2</v>
      </c>
      <c r="D1449" s="17">
        <v>2.0025000000000001E-2</v>
      </c>
      <c r="E1449" s="17">
        <v>8.1589999999999996E-3</v>
      </c>
      <c r="F1449" s="27">
        <f t="shared" si="22"/>
        <v>48</v>
      </c>
    </row>
    <row r="1450" spans="1:6" x14ac:dyDescent="0.25">
      <c r="A1450" s="26">
        <v>48.1</v>
      </c>
      <c r="B1450" s="17">
        <v>0.2</v>
      </c>
      <c r="C1450" s="17">
        <v>7.4135000000000006E-2</v>
      </c>
      <c r="D1450" s="17">
        <v>2.0004000000000001E-2</v>
      </c>
      <c r="E1450" s="17">
        <v>8.149E-3</v>
      </c>
      <c r="F1450" s="27">
        <f t="shared" si="22"/>
        <v>48</v>
      </c>
    </row>
    <row r="1451" spans="1:6" x14ac:dyDescent="0.25">
      <c r="A1451" s="26">
        <v>48.133299999999998</v>
      </c>
      <c r="B1451" s="17">
        <v>0.2</v>
      </c>
      <c r="C1451" s="17">
        <v>7.4059E-2</v>
      </c>
      <c r="D1451" s="17">
        <v>1.9968E-2</v>
      </c>
      <c r="E1451" s="17">
        <v>8.1300000000000001E-3</v>
      </c>
      <c r="F1451" s="27">
        <f t="shared" si="22"/>
        <v>48</v>
      </c>
    </row>
    <row r="1452" spans="1:6" x14ac:dyDescent="0.25">
      <c r="A1452" s="26">
        <v>48.166699999999999</v>
      </c>
      <c r="B1452" s="17">
        <v>0.2</v>
      </c>
      <c r="C1452" s="17">
        <v>7.3982000000000006E-2</v>
      </c>
      <c r="D1452" s="17">
        <v>1.9949000000000001E-2</v>
      </c>
      <c r="E1452" s="17">
        <v>8.1200000000000005E-3</v>
      </c>
      <c r="F1452" s="27">
        <f t="shared" si="22"/>
        <v>48</v>
      </c>
    </row>
    <row r="1453" spans="1:6" x14ac:dyDescent="0.25">
      <c r="A1453" s="26">
        <v>48.2</v>
      </c>
      <c r="B1453" s="17">
        <v>0.2</v>
      </c>
      <c r="C1453" s="17">
        <v>7.3905999999999999E-2</v>
      </c>
      <c r="D1453" s="17">
        <v>1.9911000000000002E-2</v>
      </c>
      <c r="E1453" s="17">
        <v>8.1060000000000004E-3</v>
      </c>
      <c r="F1453" s="27">
        <f t="shared" si="22"/>
        <v>48</v>
      </c>
    </row>
    <row r="1454" spans="1:6" x14ac:dyDescent="0.25">
      <c r="A1454" s="26">
        <v>48.2333</v>
      </c>
      <c r="B1454" s="17">
        <v>0.2</v>
      </c>
      <c r="C1454" s="17">
        <v>7.3825000000000002E-2</v>
      </c>
      <c r="D1454" s="17">
        <v>1.9868E-2</v>
      </c>
      <c r="E1454" s="17">
        <v>8.0960000000000008E-3</v>
      </c>
      <c r="F1454" s="27">
        <f t="shared" si="22"/>
        <v>48</v>
      </c>
    </row>
    <row r="1455" spans="1:6" x14ac:dyDescent="0.25">
      <c r="A1455" s="26">
        <v>48.2667</v>
      </c>
      <c r="B1455" s="17">
        <v>0.2</v>
      </c>
      <c r="C1455" s="17">
        <v>7.3733999999999994E-2</v>
      </c>
      <c r="D1455" s="17">
        <v>1.9835999999999999E-2</v>
      </c>
      <c r="E1455" s="17">
        <v>8.0719999999999993E-3</v>
      </c>
      <c r="F1455" s="27">
        <f t="shared" si="22"/>
        <v>48</v>
      </c>
    </row>
    <row r="1456" spans="1:6" x14ac:dyDescent="0.25">
      <c r="A1456" s="26">
        <v>48.3</v>
      </c>
      <c r="B1456" s="17">
        <v>0.2</v>
      </c>
      <c r="C1456" s="17">
        <v>7.3652999999999996E-2</v>
      </c>
      <c r="D1456" s="17">
        <v>1.9809E-2</v>
      </c>
      <c r="E1456" s="17">
        <v>8.0479999999999996E-3</v>
      </c>
      <c r="F1456" s="27">
        <f t="shared" si="22"/>
        <v>48</v>
      </c>
    </row>
    <row r="1457" spans="1:6" x14ac:dyDescent="0.25">
      <c r="A1457" s="26">
        <v>48.333300000000001</v>
      </c>
      <c r="B1457" s="17">
        <v>0.2</v>
      </c>
      <c r="C1457" s="17">
        <v>7.3558999999999999E-2</v>
      </c>
      <c r="D1457" s="17">
        <v>1.9775000000000001E-2</v>
      </c>
      <c r="E1457" s="17">
        <v>8.0330000000000002E-3</v>
      </c>
      <c r="F1457" s="27">
        <f t="shared" si="22"/>
        <v>48</v>
      </c>
    </row>
    <row r="1458" spans="1:6" x14ac:dyDescent="0.25">
      <c r="A1458" s="26">
        <v>48.366700000000002</v>
      </c>
      <c r="B1458" s="17">
        <v>0.2</v>
      </c>
      <c r="C1458" s="17">
        <v>7.3491000000000001E-2</v>
      </c>
      <c r="D1458" s="17">
        <v>1.9754000000000001E-2</v>
      </c>
      <c r="E1458" s="17">
        <v>8.0190000000000001E-3</v>
      </c>
      <c r="F1458" s="27">
        <f t="shared" si="22"/>
        <v>48</v>
      </c>
    </row>
    <row r="1459" spans="1:6" x14ac:dyDescent="0.25">
      <c r="A1459" s="26">
        <v>48.4</v>
      </c>
      <c r="B1459" s="17">
        <v>0.2</v>
      </c>
      <c r="C1459" s="17">
        <v>7.3418999999999998E-2</v>
      </c>
      <c r="D1459" s="17">
        <v>1.9716000000000001E-2</v>
      </c>
      <c r="E1459" s="17">
        <v>7.9950000000000004E-3</v>
      </c>
      <c r="F1459" s="27">
        <f t="shared" si="22"/>
        <v>48</v>
      </c>
    </row>
    <row r="1460" spans="1:6" x14ac:dyDescent="0.25">
      <c r="A1460" s="26">
        <v>48.433300000000003</v>
      </c>
      <c r="B1460" s="17">
        <v>0.2</v>
      </c>
      <c r="C1460" s="17">
        <v>7.3370000000000005E-2</v>
      </c>
      <c r="D1460" s="17">
        <v>1.9696999999999999E-2</v>
      </c>
      <c r="E1460" s="17">
        <v>7.9799999999999992E-3</v>
      </c>
      <c r="F1460" s="27">
        <f t="shared" si="22"/>
        <v>48</v>
      </c>
    </row>
    <row r="1461" spans="1:6" x14ac:dyDescent="0.25">
      <c r="A1461" s="26">
        <v>48.466700000000003</v>
      </c>
      <c r="B1461" s="17">
        <v>0.2</v>
      </c>
      <c r="C1461" s="17">
        <v>7.3261999999999994E-2</v>
      </c>
      <c r="D1461" s="17">
        <v>1.967E-2</v>
      </c>
      <c r="E1461" s="17">
        <v>7.9710000000000007E-3</v>
      </c>
      <c r="F1461" s="27">
        <f t="shared" si="22"/>
        <v>48</v>
      </c>
    </row>
    <row r="1462" spans="1:6" x14ac:dyDescent="0.25">
      <c r="A1462" s="26">
        <v>48.5</v>
      </c>
      <c r="B1462" s="17">
        <v>0.2</v>
      </c>
      <c r="C1462" s="17">
        <v>7.3199E-2</v>
      </c>
      <c r="D1462" s="17">
        <v>1.9632E-2</v>
      </c>
      <c r="E1462" s="17">
        <v>7.9660000000000009E-3</v>
      </c>
      <c r="F1462" s="27">
        <f t="shared" si="22"/>
        <v>49</v>
      </c>
    </row>
    <row r="1463" spans="1:6" x14ac:dyDescent="0.25">
      <c r="A1463" s="26">
        <v>48.533299999999997</v>
      </c>
      <c r="B1463" s="17">
        <v>0.2</v>
      </c>
      <c r="C1463" s="17">
        <v>7.3085999999999998E-2</v>
      </c>
      <c r="D1463" s="17">
        <v>1.9609000000000001E-2</v>
      </c>
      <c r="E1463" s="17">
        <v>7.9509999999999997E-3</v>
      </c>
      <c r="F1463" s="27">
        <f t="shared" si="22"/>
        <v>49</v>
      </c>
    </row>
    <row r="1464" spans="1:6" x14ac:dyDescent="0.25">
      <c r="A1464" s="26">
        <v>48.566699999999997</v>
      </c>
      <c r="B1464" s="17">
        <v>0.2</v>
      </c>
      <c r="C1464" s="17">
        <v>7.3013999999999996E-2</v>
      </c>
      <c r="D1464" s="17">
        <v>1.9578999999999999E-2</v>
      </c>
      <c r="E1464" s="17">
        <v>7.9369999999999996E-3</v>
      </c>
      <c r="F1464" s="27">
        <f t="shared" si="22"/>
        <v>49</v>
      </c>
    </row>
    <row r="1465" spans="1:6" x14ac:dyDescent="0.25">
      <c r="A1465" s="26">
        <v>48.6</v>
      </c>
      <c r="B1465" s="17">
        <v>0.2</v>
      </c>
      <c r="C1465" s="17">
        <v>7.2951000000000002E-2</v>
      </c>
      <c r="D1465" s="17">
        <v>1.9557000000000001E-2</v>
      </c>
      <c r="E1465" s="17">
        <v>7.9229999999999995E-3</v>
      </c>
      <c r="F1465" s="27">
        <f t="shared" si="22"/>
        <v>49</v>
      </c>
    </row>
    <row r="1466" spans="1:6" x14ac:dyDescent="0.25">
      <c r="A1466" s="26">
        <v>48.633299999999998</v>
      </c>
      <c r="B1466" s="17">
        <v>0.2</v>
      </c>
      <c r="C1466" s="17">
        <v>7.2878999999999999E-2</v>
      </c>
      <c r="D1466" s="17">
        <v>1.9532000000000001E-2</v>
      </c>
      <c r="E1466" s="17">
        <v>7.9030000000000003E-3</v>
      </c>
      <c r="F1466" s="27">
        <f t="shared" si="22"/>
        <v>49</v>
      </c>
    </row>
    <row r="1467" spans="1:6" x14ac:dyDescent="0.25">
      <c r="A1467" s="26">
        <v>48.666699999999999</v>
      </c>
      <c r="B1467" s="17">
        <v>0.2</v>
      </c>
      <c r="C1467" s="17">
        <v>7.2833999999999996E-2</v>
      </c>
      <c r="D1467" s="17">
        <v>1.95E-2</v>
      </c>
      <c r="E1467" s="17">
        <v>7.8700000000000003E-3</v>
      </c>
      <c r="F1467" s="27">
        <f t="shared" si="22"/>
        <v>49</v>
      </c>
    </row>
    <row r="1468" spans="1:6" x14ac:dyDescent="0.25">
      <c r="A1468" s="26">
        <v>48.7</v>
      </c>
      <c r="B1468" s="17">
        <v>0.2</v>
      </c>
      <c r="C1468" s="17">
        <v>7.2572999999999999E-2</v>
      </c>
      <c r="D1468" s="17">
        <v>1.9365E-2</v>
      </c>
      <c r="E1468" s="17">
        <v>7.7929999999999996E-3</v>
      </c>
      <c r="F1468" s="27">
        <f t="shared" si="22"/>
        <v>49</v>
      </c>
    </row>
    <row r="1469" spans="1:6" x14ac:dyDescent="0.25">
      <c r="A1469" s="26">
        <v>48.7333</v>
      </c>
      <c r="B1469" s="17">
        <v>0.2</v>
      </c>
      <c r="C1469" s="17">
        <v>7.2477E-2</v>
      </c>
      <c r="D1469" s="17">
        <v>1.9328000000000001E-2</v>
      </c>
      <c r="E1469" s="17">
        <v>7.7600000000000004E-3</v>
      </c>
      <c r="F1469" s="27">
        <f t="shared" si="22"/>
        <v>49</v>
      </c>
    </row>
    <row r="1470" spans="1:6" x14ac:dyDescent="0.25">
      <c r="A1470" s="26">
        <v>48.7667</v>
      </c>
      <c r="B1470" s="17">
        <v>0.2</v>
      </c>
      <c r="C1470" s="17">
        <v>7.2349999999999998E-2</v>
      </c>
      <c r="D1470" s="17">
        <v>1.9276000000000001E-2</v>
      </c>
      <c r="E1470" s="17">
        <v>7.7450000000000001E-3</v>
      </c>
      <c r="F1470" s="27">
        <f t="shared" si="22"/>
        <v>49</v>
      </c>
    </row>
    <row r="1471" spans="1:6" x14ac:dyDescent="0.25">
      <c r="A1471" s="26">
        <v>48.8</v>
      </c>
      <c r="B1471" s="17">
        <v>0.2</v>
      </c>
      <c r="C1471" s="17">
        <v>7.2281999999999999E-2</v>
      </c>
      <c r="D1471" s="17">
        <v>1.9248999999999999E-2</v>
      </c>
      <c r="E1471" s="17">
        <v>7.7260000000000002E-3</v>
      </c>
      <c r="F1471" s="27">
        <f t="shared" si="22"/>
        <v>49</v>
      </c>
    </row>
    <row r="1472" spans="1:6" x14ac:dyDescent="0.25">
      <c r="A1472" s="26">
        <v>48.833300000000001</v>
      </c>
      <c r="B1472" s="17">
        <v>0.2</v>
      </c>
      <c r="C1472" s="17">
        <v>7.2235999999999995E-2</v>
      </c>
      <c r="D1472" s="17">
        <v>1.9227999999999999E-2</v>
      </c>
      <c r="E1472" s="17">
        <v>7.7260000000000002E-3</v>
      </c>
      <c r="F1472" s="27">
        <f t="shared" si="22"/>
        <v>49</v>
      </c>
    </row>
    <row r="1473" spans="1:6" x14ac:dyDescent="0.25">
      <c r="A1473" s="26">
        <v>48.866700000000002</v>
      </c>
      <c r="B1473" s="17">
        <v>0.2</v>
      </c>
      <c r="C1473" s="17">
        <v>7.2186E-2</v>
      </c>
      <c r="D1473" s="17">
        <v>1.9200999999999999E-2</v>
      </c>
      <c r="E1473" s="17">
        <v>7.7210000000000004E-3</v>
      </c>
      <c r="F1473" s="27">
        <f t="shared" si="22"/>
        <v>49</v>
      </c>
    </row>
    <row r="1474" spans="1:6" x14ac:dyDescent="0.25">
      <c r="A1474" s="26">
        <v>48.9</v>
      </c>
      <c r="B1474" s="17">
        <v>0.2</v>
      </c>
      <c r="C1474" s="17">
        <v>7.2132000000000002E-2</v>
      </c>
      <c r="D1474" s="17">
        <v>1.917E-2</v>
      </c>
      <c r="E1474" s="17">
        <v>7.7159999999999998E-3</v>
      </c>
      <c r="F1474" s="27">
        <f t="shared" si="22"/>
        <v>49</v>
      </c>
    </row>
    <row r="1475" spans="1:6" x14ac:dyDescent="0.25">
      <c r="A1475" s="26">
        <v>48.933300000000003</v>
      </c>
      <c r="B1475" s="17">
        <v>0.2</v>
      </c>
      <c r="C1475" s="17">
        <v>7.2058999999999998E-2</v>
      </c>
      <c r="D1475" s="17">
        <v>1.9137999999999999E-2</v>
      </c>
      <c r="E1475" s="17">
        <v>7.6969999999999998E-3</v>
      </c>
      <c r="F1475" s="27">
        <f t="shared" si="22"/>
        <v>49</v>
      </c>
    </row>
    <row r="1476" spans="1:6" x14ac:dyDescent="0.25">
      <c r="A1476" s="26">
        <v>48.966700000000003</v>
      </c>
      <c r="B1476" s="17">
        <v>0.2</v>
      </c>
      <c r="C1476" s="17">
        <v>7.1958999999999995E-2</v>
      </c>
      <c r="D1476" s="17">
        <v>1.9120000000000002E-2</v>
      </c>
      <c r="E1476" s="17">
        <v>7.6969999999999998E-3</v>
      </c>
      <c r="F1476" s="27">
        <f t="shared" si="22"/>
        <v>49</v>
      </c>
    </row>
    <row r="1477" spans="1:6" x14ac:dyDescent="0.25">
      <c r="A1477" s="26">
        <v>49</v>
      </c>
      <c r="B1477" s="17">
        <v>0.2</v>
      </c>
      <c r="C1477" s="17">
        <v>7.1896000000000002E-2</v>
      </c>
      <c r="D1477" s="17">
        <v>1.9077E-2</v>
      </c>
      <c r="E1477" s="17">
        <v>7.6880000000000004E-3</v>
      </c>
      <c r="F1477" s="27">
        <f t="shared" si="22"/>
        <v>49</v>
      </c>
    </row>
    <row r="1478" spans="1:6" x14ac:dyDescent="0.25">
      <c r="A1478" s="26">
        <v>49.033299999999997</v>
      </c>
      <c r="B1478" s="17">
        <v>0.2</v>
      </c>
      <c r="C1478" s="17">
        <v>7.1827000000000002E-2</v>
      </c>
      <c r="D1478" s="17">
        <v>1.9054000000000001E-2</v>
      </c>
      <c r="E1478" s="17">
        <v>7.6730000000000001E-3</v>
      </c>
      <c r="F1478" s="27">
        <f t="shared" si="22"/>
        <v>49</v>
      </c>
    </row>
    <row r="1479" spans="1:6" x14ac:dyDescent="0.25">
      <c r="A1479" s="26">
        <v>49.066699999999997</v>
      </c>
      <c r="B1479" s="17">
        <v>0.2</v>
      </c>
      <c r="C1479" s="17">
        <v>7.1767999999999998E-2</v>
      </c>
      <c r="D1479" s="17">
        <v>1.9023000000000002E-2</v>
      </c>
      <c r="E1479" s="17">
        <v>7.6639999999999998E-3</v>
      </c>
      <c r="F1479" s="27">
        <f t="shared" si="22"/>
        <v>49</v>
      </c>
    </row>
    <row r="1480" spans="1:6" x14ac:dyDescent="0.25">
      <c r="A1480" s="26">
        <v>49.1</v>
      </c>
      <c r="B1480" s="17">
        <v>0.2</v>
      </c>
      <c r="C1480" s="17">
        <v>7.1681999999999996E-2</v>
      </c>
      <c r="D1480" s="17">
        <v>1.9004E-2</v>
      </c>
      <c r="E1480" s="17">
        <v>7.6540000000000002E-3</v>
      </c>
      <c r="F1480" s="27">
        <f t="shared" si="22"/>
        <v>49</v>
      </c>
    </row>
    <row r="1481" spans="1:6" x14ac:dyDescent="0.25">
      <c r="A1481" s="26">
        <v>49.133299999999998</v>
      </c>
      <c r="B1481" s="17">
        <v>0.2</v>
      </c>
      <c r="C1481" s="17">
        <v>7.1632000000000001E-2</v>
      </c>
      <c r="D1481" s="17">
        <v>1.8984000000000001E-2</v>
      </c>
      <c r="E1481" s="17">
        <v>7.6299999999999996E-3</v>
      </c>
      <c r="F1481" s="27">
        <f t="shared" ref="F1481:F1544" si="23">ROUND(A1481,0)</f>
        <v>49</v>
      </c>
    </row>
    <row r="1482" spans="1:6" x14ac:dyDescent="0.25">
      <c r="A1482" s="26">
        <v>49.166699999999999</v>
      </c>
      <c r="B1482" s="17">
        <v>0.2</v>
      </c>
      <c r="C1482" s="17">
        <v>7.1558999999999998E-2</v>
      </c>
      <c r="D1482" s="17">
        <v>1.8953000000000001E-2</v>
      </c>
      <c r="E1482" s="17">
        <v>7.6109999999999997E-3</v>
      </c>
      <c r="F1482" s="27">
        <f t="shared" si="23"/>
        <v>49</v>
      </c>
    </row>
    <row r="1483" spans="1:6" x14ac:dyDescent="0.25">
      <c r="A1483" s="26">
        <v>49.2</v>
      </c>
      <c r="B1483" s="17">
        <v>0.2</v>
      </c>
      <c r="C1483" s="17">
        <v>7.1464E-2</v>
      </c>
      <c r="D1483" s="17">
        <v>1.8922999999999999E-2</v>
      </c>
      <c r="E1483" s="17">
        <v>7.5919999999999998E-3</v>
      </c>
      <c r="F1483" s="27">
        <f t="shared" si="23"/>
        <v>49</v>
      </c>
    </row>
    <row r="1484" spans="1:6" x14ac:dyDescent="0.25">
      <c r="A1484" s="26">
        <v>49.2333</v>
      </c>
      <c r="B1484" s="17">
        <v>0.2</v>
      </c>
      <c r="C1484" s="17">
        <v>7.1355000000000002E-2</v>
      </c>
      <c r="D1484" s="17">
        <v>1.8884999999999999E-2</v>
      </c>
      <c r="E1484" s="17">
        <v>7.5830000000000003E-3</v>
      </c>
      <c r="F1484" s="27">
        <f t="shared" si="23"/>
        <v>49</v>
      </c>
    </row>
    <row r="1485" spans="1:6" x14ac:dyDescent="0.25">
      <c r="A1485" s="26">
        <v>49.2667</v>
      </c>
      <c r="B1485" s="17">
        <v>0.2</v>
      </c>
      <c r="C1485" s="17">
        <v>7.1259000000000003E-2</v>
      </c>
      <c r="D1485" s="17">
        <v>1.8853000000000002E-2</v>
      </c>
      <c r="E1485" s="17">
        <v>7.5779999999999997E-3</v>
      </c>
      <c r="F1485" s="27">
        <f t="shared" si="23"/>
        <v>49</v>
      </c>
    </row>
    <row r="1486" spans="1:6" x14ac:dyDescent="0.25">
      <c r="A1486" s="26">
        <v>49.3</v>
      </c>
      <c r="B1486" s="17">
        <v>0.2</v>
      </c>
      <c r="C1486" s="17">
        <v>7.1195999999999995E-2</v>
      </c>
      <c r="D1486" s="17">
        <v>1.8835000000000001E-2</v>
      </c>
      <c r="E1486" s="17">
        <v>7.5589999999999997E-3</v>
      </c>
      <c r="F1486" s="27">
        <f t="shared" si="23"/>
        <v>49</v>
      </c>
    </row>
    <row r="1487" spans="1:6" x14ac:dyDescent="0.25">
      <c r="A1487" s="26">
        <v>49.333300000000001</v>
      </c>
      <c r="B1487" s="17">
        <v>0.2</v>
      </c>
      <c r="C1487" s="17">
        <v>7.1137000000000006E-2</v>
      </c>
      <c r="D1487" s="17">
        <v>1.8800999999999998E-2</v>
      </c>
      <c r="F1487" s="27">
        <f t="shared" si="23"/>
        <v>49</v>
      </c>
    </row>
    <row r="1488" spans="1:6" x14ac:dyDescent="0.25">
      <c r="A1488" s="26">
        <v>49.366700000000002</v>
      </c>
      <c r="B1488" s="17">
        <v>0.2</v>
      </c>
      <c r="C1488" s="17">
        <v>7.1082000000000006E-2</v>
      </c>
      <c r="D1488" s="17">
        <v>1.8779000000000001E-2</v>
      </c>
      <c r="E1488" s="17">
        <v>7.5300000000000002E-3</v>
      </c>
      <c r="F1488" s="27">
        <f t="shared" si="23"/>
        <v>49</v>
      </c>
    </row>
    <row r="1489" spans="1:6" x14ac:dyDescent="0.25">
      <c r="A1489" s="26">
        <v>49.4</v>
      </c>
      <c r="B1489" s="17">
        <v>0.2</v>
      </c>
      <c r="C1489" s="17">
        <v>7.1031999999999998E-2</v>
      </c>
      <c r="D1489" s="17">
        <v>1.8761E-2</v>
      </c>
      <c r="E1489" s="17">
        <v>7.4879999999999999E-3</v>
      </c>
      <c r="F1489" s="27">
        <f t="shared" si="23"/>
        <v>49</v>
      </c>
    </row>
    <row r="1490" spans="1:6" x14ac:dyDescent="0.25">
      <c r="A1490" s="26">
        <v>49.433300000000003</v>
      </c>
      <c r="B1490" s="17">
        <v>0.2</v>
      </c>
      <c r="C1490" s="17">
        <v>7.0910000000000001E-2</v>
      </c>
      <c r="D1490" s="17">
        <v>1.8735999999999999E-2</v>
      </c>
      <c r="E1490" s="17">
        <v>7.4640000000000001E-3</v>
      </c>
      <c r="F1490" s="27">
        <f t="shared" si="23"/>
        <v>49</v>
      </c>
    </row>
    <row r="1491" spans="1:6" x14ac:dyDescent="0.25">
      <c r="A1491" s="26">
        <v>49.466700000000003</v>
      </c>
      <c r="B1491" s="17">
        <v>0.2</v>
      </c>
      <c r="C1491" s="17">
        <v>7.0781999999999998E-2</v>
      </c>
      <c r="D1491" s="17">
        <v>1.8700000000000001E-2</v>
      </c>
      <c r="F1491" s="27">
        <f t="shared" si="23"/>
        <v>49</v>
      </c>
    </row>
    <row r="1492" spans="1:6" x14ac:dyDescent="0.25">
      <c r="A1492" s="26">
        <v>49.5</v>
      </c>
      <c r="B1492" s="17">
        <v>0.2</v>
      </c>
      <c r="C1492" s="17">
        <v>7.0709999999999995E-2</v>
      </c>
      <c r="D1492" s="17">
        <v>1.8679000000000001E-2</v>
      </c>
      <c r="E1492" s="17">
        <v>7.45E-3</v>
      </c>
      <c r="F1492" s="27">
        <f t="shared" si="23"/>
        <v>50</v>
      </c>
    </row>
    <row r="1493" spans="1:6" x14ac:dyDescent="0.25">
      <c r="A1493" s="26">
        <v>49.533299999999997</v>
      </c>
      <c r="B1493" s="17">
        <v>0.2</v>
      </c>
      <c r="C1493" s="17">
        <v>7.0624000000000006E-2</v>
      </c>
      <c r="D1493" s="17">
        <v>1.8657E-2</v>
      </c>
      <c r="E1493" s="17">
        <v>7.4400000000000004E-3</v>
      </c>
      <c r="F1493" s="27">
        <f t="shared" si="23"/>
        <v>50</v>
      </c>
    </row>
    <row r="1494" spans="1:6" x14ac:dyDescent="0.25">
      <c r="A1494" s="26">
        <v>49.566699999999997</v>
      </c>
      <c r="B1494" s="17">
        <v>0.2</v>
      </c>
      <c r="C1494" s="17">
        <v>7.0559999999999998E-2</v>
      </c>
      <c r="D1494" s="17">
        <v>1.8643E-2</v>
      </c>
      <c r="F1494" s="27">
        <f t="shared" si="23"/>
        <v>50</v>
      </c>
    </row>
    <row r="1495" spans="1:6" x14ac:dyDescent="0.25">
      <c r="A1495" s="26">
        <v>49.6</v>
      </c>
      <c r="B1495" s="17">
        <v>0.2</v>
      </c>
      <c r="C1495" s="17">
        <v>7.0491999999999999E-2</v>
      </c>
      <c r="D1495" s="17">
        <v>1.8620999999999999E-2</v>
      </c>
      <c r="E1495" s="17">
        <v>7.4310000000000001E-3</v>
      </c>
      <c r="F1495" s="27">
        <f t="shared" si="23"/>
        <v>50</v>
      </c>
    </row>
    <row r="1496" spans="1:6" x14ac:dyDescent="0.25">
      <c r="A1496" s="26">
        <v>49.633299999999998</v>
      </c>
      <c r="B1496" s="17">
        <v>0.2</v>
      </c>
      <c r="C1496" s="17">
        <v>7.0442000000000005E-2</v>
      </c>
      <c r="D1496" s="17">
        <v>1.8592000000000001E-2</v>
      </c>
      <c r="E1496" s="17">
        <v>7.4209999999999996E-3</v>
      </c>
      <c r="F1496" s="27">
        <f t="shared" si="23"/>
        <v>50</v>
      </c>
    </row>
    <row r="1497" spans="1:6" x14ac:dyDescent="0.25">
      <c r="A1497" s="26">
        <v>49.666699999999999</v>
      </c>
      <c r="B1497" s="17">
        <v>0.2</v>
      </c>
      <c r="C1497" s="17">
        <v>7.0364999999999997E-2</v>
      </c>
      <c r="D1497" s="17">
        <v>1.8564000000000001E-2</v>
      </c>
      <c r="E1497" s="17">
        <v>7.4209999999999996E-3</v>
      </c>
      <c r="F1497" s="27">
        <f t="shared" si="23"/>
        <v>50</v>
      </c>
    </row>
    <row r="1498" spans="1:6" x14ac:dyDescent="0.25">
      <c r="A1498" s="26">
        <v>49.7</v>
      </c>
      <c r="B1498" s="17">
        <v>0.2</v>
      </c>
      <c r="C1498" s="17">
        <v>7.0182999999999995E-2</v>
      </c>
      <c r="D1498" s="17">
        <v>1.8504E-2</v>
      </c>
      <c r="E1498" s="17">
        <v>7.3969999999999999E-3</v>
      </c>
      <c r="F1498" s="27">
        <f t="shared" si="23"/>
        <v>50</v>
      </c>
    </row>
    <row r="1499" spans="1:6" x14ac:dyDescent="0.25">
      <c r="A1499" s="26">
        <v>49.7333</v>
      </c>
      <c r="B1499" s="17">
        <v>0.2</v>
      </c>
      <c r="C1499" s="17">
        <v>7.0019999999999999E-2</v>
      </c>
      <c r="D1499" s="17">
        <v>1.8436000000000001E-2</v>
      </c>
      <c r="E1499" s="17">
        <v>7.3410000000000003E-3</v>
      </c>
      <c r="F1499" s="27">
        <f t="shared" si="23"/>
        <v>50</v>
      </c>
    </row>
    <row r="1500" spans="1:6" x14ac:dyDescent="0.25">
      <c r="A1500" s="26">
        <v>49.7667</v>
      </c>
      <c r="B1500" s="17">
        <v>0.2</v>
      </c>
      <c r="C1500" s="17">
        <v>6.9942000000000004E-2</v>
      </c>
      <c r="D1500" s="17">
        <v>1.8388999999999999E-2</v>
      </c>
      <c r="E1500" s="17">
        <v>7.3220000000000004E-3</v>
      </c>
      <c r="F1500" s="27">
        <f t="shared" si="23"/>
        <v>50</v>
      </c>
    </row>
    <row r="1501" spans="1:6" x14ac:dyDescent="0.25">
      <c r="A1501" s="26">
        <v>49.8</v>
      </c>
      <c r="B1501" s="17">
        <v>0.2</v>
      </c>
      <c r="C1501" s="17">
        <v>6.9878999999999997E-2</v>
      </c>
      <c r="D1501" s="17">
        <v>1.8353000000000001E-2</v>
      </c>
      <c r="E1501" s="17">
        <v>7.3119999999999999E-3</v>
      </c>
      <c r="F1501" s="27">
        <f t="shared" si="23"/>
        <v>50</v>
      </c>
    </row>
    <row r="1502" spans="1:6" x14ac:dyDescent="0.25">
      <c r="A1502" s="26">
        <v>49.833300000000001</v>
      </c>
      <c r="B1502" s="17">
        <v>0.2</v>
      </c>
      <c r="C1502" s="17">
        <v>6.9815000000000002E-2</v>
      </c>
      <c r="D1502" s="17">
        <v>1.8328000000000001E-2</v>
      </c>
      <c r="E1502" s="17">
        <v>7.3070000000000001E-3</v>
      </c>
      <c r="F1502" s="27">
        <f t="shared" si="23"/>
        <v>50</v>
      </c>
    </row>
    <row r="1503" spans="1:6" x14ac:dyDescent="0.25">
      <c r="A1503" s="26">
        <v>49.866700000000002</v>
      </c>
      <c r="B1503" s="17">
        <v>0.2</v>
      </c>
      <c r="C1503" s="17">
        <v>6.9764000000000007E-2</v>
      </c>
      <c r="D1503" s="17">
        <v>1.8314E-2</v>
      </c>
      <c r="E1503" s="17">
        <v>7.2880000000000002E-3</v>
      </c>
      <c r="F1503" s="27">
        <f t="shared" si="23"/>
        <v>50</v>
      </c>
    </row>
    <row r="1504" spans="1:6" x14ac:dyDescent="0.25">
      <c r="A1504" s="26">
        <v>49.9</v>
      </c>
      <c r="B1504" s="17">
        <v>0.2</v>
      </c>
      <c r="C1504" s="17">
        <v>6.9700999999999999E-2</v>
      </c>
      <c r="D1504" s="17">
        <v>1.8290000000000001E-2</v>
      </c>
      <c r="E1504" s="17">
        <v>7.2649999999999998E-3</v>
      </c>
      <c r="F1504" s="27">
        <f t="shared" si="23"/>
        <v>50</v>
      </c>
    </row>
    <row r="1505" spans="1:6" x14ac:dyDescent="0.25">
      <c r="A1505" s="26">
        <v>49.933300000000003</v>
      </c>
      <c r="B1505" s="17">
        <v>0.2</v>
      </c>
      <c r="C1505" s="17">
        <v>6.9637000000000004E-2</v>
      </c>
      <c r="D1505" s="17">
        <v>1.8249000000000001E-2</v>
      </c>
      <c r="E1505" s="17">
        <v>7.241E-3</v>
      </c>
      <c r="F1505" s="27">
        <f t="shared" si="23"/>
        <v>50</v>
      </c>
    </row>
    <row r="1506" spans="1:6" x14ac:dyDescent="0.25">
      <c r="A1506" s="26">
        <v>49.966700000000003</v>
      </c>
      <c r="B1506" s="17">
        <v>0.19</v>
      </c>
      <c r="C1506" s="17">
        <v>6.9564000000000001E-2</v>
      </c>
      <c r="D1506" s="17">
        <v>1.8224000000000001E-2</v>
      </c>
      <c r="E1506" s="17">
        <v>7.241E-3</v>
      </c>
      <c r="F1506" s="27">
        <f t="shared" si="23"/>
        <v>50</v>
      </c>
    </row>
    <row r="1507" spans="1:6" x14ac:dyDescent="0.25">
      <c r="A1507" s="26">
        <v>50</v>
      </c>
      <c r="B1507" s="17">
        <v>0.19</v>
      </c>
      <c r="C1507" s="17">
        <v>6.9495000000000001E-2</v>
      </c>
      <c r="D1507" s="17">
        <v>1.8200999999999998E-2</v>
      </c>
      <c r="F1507" s="27">
        <f t="shared" si="23"/>
        <v>50</v>
      </c>
    </row>
    <row r="1508" spans="1:6" x14ac:dyDescent="0.25">
      <c r="A1508" s="26">
        <v>50.033299999999997</v>
      </c>
      <c r="B1508" s="17">
        <v>0.19</v>
      </c>
      <c r="C1508" s="17">
        <v>6.9431000000000007E-2</v>
      </c>
      <c r="D1508" s="17">
        <v>1.8162999999999999E-2</v>
      </c>
      <c r="E1508" s="17">
        <v>7.2220000000000001E-3</v>
      </c>
      <c r="F1508" s="27">
        <f t="shared" si="23"/>
        <v>50</v>
      </c>
    </row>
    <row r="1509" spans="1:6" x14ac:dyDescent="0.25">
      <c r="A1509" s="26">
        <v>50.066699999999997</v>
      </c>
      <c r="B1509" s="17">
        <v>0.19</v>
      </c>
      <c r="C1509" s="17">
        <v>6.9372000000000003E-2</v>
      </c>
      <c r="D1509" s="17">
        <v>1.8141000000000001E-2</v>
      </c>
      <c r="E1509" s="17">
        <v>7.2170000000000003E-3</v>
      </c>
      <c r="F1509" s="27">
        <f t="shared" si="23"/>
        <v>50</v>
      </c>
    </row>
    <row r="1510" spans="1:6" x14ac:dyDescent="0.25">
      <c r="A1510" s="26">
        <v>50.1</v>
      </c>
      <c r="B1510" s="17">
        <v>0.19</v>
      </c>
      <c r="C1510" s="17">
        <v>6.9307999999999995E-2</v>
      </c>
      <c r="D1510" s="17">
        <v>1.8121999999999999E-2</v>
      </c>
      <c r="E1510" s="17">
        <v>7.1939999999999999E-3</v>
      </c>
      <c r="F1510" s="27">
        <f t="shared" si="23"/>
        <v>50</v>
      </c>
    </row>
    <row r="1511" spans="1:6" x14ac:dyDescent="0.25">
      <c r="A1511" s="26">
        <v>50.133299999999998</v>
      </c>
      <c r="B1511" s="17">
        <v>0.19</v>
      </c>
      <c r="C1511" s="17">
        <v>6.9211999999999996E-2</v>
      </c>
      <c r="D1511" s="17">
        <v>1.8093000000000001E-2</v>
      </c>
      <c r="E1511" s="17">
        <v>7.1939999999999999E-3</v>
      </c>
      <c r="F1511" s="27">
        <f t="shared" si="23"/>
        <v>50</v>
      </c>
    </row>
    <row r="1512" spans="1:6" x14ac:dyDescent="0.25">
      <c r="A1512" s="26">
        <v>50.166699999999999</v>
      </c>
      <c r="B1512" s="17">
        <v>0.19</v>
      </c>
      <c r="C1512" s="17">
        <v>6.9126000000000007E-2</v>
      </c>
      <c r="D1512" s="17">
        <v>1.8055000000000002E-2</v>
      </c>
      <c r="E1512" s="17">
        <v>7.1799999999999998E-3</v>
      </c>
      <c r="F1512" s="27">
        <f t="shared" si="23"/>
        <v>50</v>
      </c>
    </row>
    <row r="1513" spans="1:6" x14ac:dyDescent="0.25">
      <c r="A1513" s="26">
        <v>50.2</v>
      </c>
      <c r="B1513" s="17">
        <v>0.19</v>
      </c>
      <c r="C1513" s="17">
        <v>6.9056999999999993E-2</v>
      </c>
      <c r="D1513" s="17">
        <v>1.8031999999999999E-2</v>
      </c>
      <c r="E1513" s="17">
        <v>7.1700000000000002E-3</v>
      </c>
      <c r="F1513" s="27">
        <f t="shared" si="23"/>
        <v>50</v>
      </c>
    </row>
    <row r="1514" spans="1:6" x14ac:dyDescent="0.25">
      <c r="A1514" s="26">
        <v>50.2333</v>
      </c>
      <c r="B1514" s="17">
        <v>0.19</v>
      </c>
      <c r="C1514" s="17">
        <v>6.9006999999999999E-2</v>
      </c>
      <c r="D1514" s="17">
        <v>1.8010000000000002E-2</v>
      </c>
      <c r="E1514" s="17">
        <v>7.1650000000000004E-3</v>
      </c>
      <c r="F1514" s="27">
        <f t="shared" si="23"/>
        <v>50</v>
      </c>
    </row>
    <row r="1515" spans="1:6" x14ac:dyDescent="0.25">
      <c r="A1515" s="26">
        <v>50.2667</v>
      </c>
      <c r="B1515" s="17">
        <v>0.19</v>
      </c>
      <c r="C1515" s="17">
        <v>6.8933999999999995E-2</v>
      </c>
      <c r="D1515" s="17">
        <v>1.7992000000000001E-2</v>
      </c>
      <c r="E1515" s="17">
        <v>7.1609999999999998E-3</v>
      </c>
      <c r="F1515" s="27">
        <f t="shared" si="23"/>
        <v>50</v>
      </c>
    </row>
    <row r="1516" spans="1:6" x14ac:dyDescent="0.25">
      <c r="A1516" s="26">
        <v>50.3</v>
      </c>
      <c r="B1516" s="17">
        <v>0.19</v>
      </c>
      <c r="C1516" s="17">
        <v>6.8888000000000005E-2</v>
      </c>
      <c r="D1516" s="17">
        <v>1.7968999999999999E-2</v>
      </c>
      <c r="E1516" s="17">
        <v>7.156E-3</v>
      </c>
      <c r="F1516" s="27">
        <f t="shared" si="23"/>
        <v>50</v>
      </c>
    </row>
    <row r="1517" spans="1:6" x14ac:dyDescent="0.25">
      <c r="A1517" s="26">
        <v>50.333300000000001</v>
      </c>
      <c r="B1517" s="17">
        <v>0.19</v>
      </c>
      <c r="C1517" s="17">
        <v>6.8782999999999997E-2</v>
      </c>
      <c r="D1517" s="17">
        <v>1.7956E-2</v>
      </c>
      <c r="E1517" s="17">
        <v>7.1459999999999996E-3</v>
      </c>
      <c r="F1517" s="27">
        <f t="shared" si="23"/>
        <v>50</v>
      </c>
    </row>
    <row r="1518" spans="1:6" x14ac:dyDescent="0.25">
      <c r="A1518" s="26">
        <v>50.366700000000002</v>
      </c>
      <c r="B1518" s="17">
        <v>0.19</v>
      </c>
      <c r="C1518" s="17">
        <v>6.8728999999999998E-2</v>
      </c>
      <c r="D1518" s="17">
        <v>1.7922E-2</v>
      </c>
      <c r="E1518" s="17">
        <v>7.1320000000000003E-3</v>
      </c>
      <c r="F1518" s="27">
        <f t="shared" si="23"/>
        <v>50</v>
      </c>
    </row>
    <row r="1519" spans="1:6" x14ac:dyDescent="0.25">
      <c r="A1519" s="26">
        <v>50.4</v>
      </c>
      <c r="B1519" s="17">
        <v>0.19</v>
      </c>
      <c r="C1519" s="17">
        <v>6.8673999999999999E-2</v>
      </c>
      <c r="D1519" s="17">
        <v>1.7892999999999999E-2</v>
      </c>
      <c r="E1519" s="17">
        <v>7.123E-3</v>
      </c>
      <c r="F1519" s="27">
        <f t="shared" si="23"/>
        <v>50</v>
      </c>
    </row>
    <row r="1520" spans="1:6" x14ac:dyDescent="0.25">
      <c r="A1520" s="26">
        <v>50.433300000000003</v>
      </c>
      <c r="B1520" s="17">
        <v>0.19</v>
      </c>
      <c r="C1520" s="17">
        <v>6.8600999999999995E-2</v>
      </c>
      <c r="D1520" s="17">
        <v>1.7863E-2</v>
      </c>
      <c r="E1520" s="17">
        <v>7.1130000000000004E-3</v>
      </c>
      <c r="F1520" s="27">
        <f t="shared" si="23"/>
        <v>50</v>
      </c>
    </row>
    <row r="1521" spans="1:6" x14ac:dyDescent="0.25">
      <c r="A1521" s="26">
        <v>50.466700000000003</v>
      </c>
      <c r="B1521" s="17">
        <v>0.19</v>
      </c>
      <c r="C1521" s="17">
        <v>6.8551000000000001E-2</v>
      </c>
      <c r="D1521" s="17">
        <v>1.7852E-2</v>
      </c>
      <c r="E1521" s="17">
        <v>7.0990000000000003E-3</v>
      </c>
      <c r="F1521" s="27">
        <f t="shared" si="23"/>
        <v>50</v>
      </c>
    </row>
    <row r="1522" spans="1:6" x14ac:dyDescent="0.25">
      <c r="A1522" s="26">
        <v>50.5</v>
      </c>
      <c r="B1522" s="17">
        <v>0.19</v>
      </c>
      <c r="C1522" s="17">
        <v>6.8487000000000006E-2</v>
      </c>
      <c r="D1522" s="17">
        <v>1.7825000000000001E-2</v>
      </c>
      <c r="F1522" s="27">
        <f t="shared" si="23"/>
        <v>51</v>
      </c>
    </row>
    <row r="1523" spans="1:6" x14ac:dyDescent="0.25">
      <c r="A1523" s="26">
        <v>50.533299999999997</v>
      </c>
      <c r="B1523" s="17">
        <v>0.19</v>
      </c>
      <c r="C1523" s="17">
        <v>6.8459000000000006E-2</v>
      </c>
      <c r="D1523" s="17">
        <v>1.7814E-2</v>
      </c>
      <c r="E1523" s="17">
        <v>7.0990000000000003E-3</v>
      </c>
      <c r="F1523" s="27">
        <f t="shared" si="23"/>
        <v>51</v>
      </c>
    </row>
    <row r="1524" spans="1:6" x14ac:dyDescent="0.25">
      <c r="A1524" s="26">
        <v>50.566699999999997</v>
      </c>
      <c r="B1524" s="17">
        <v>0.19</v>
      </c>
      <c r="C1524" s="17">
        <v>6.8376999999999993E-2</v>
      </c>
      <c r="D1524" s="17">
        <v>1.7795999999999999E-2</v>
      </c>
      <c r="E1524" s="17">
        <v>7.0850000000000002E-3</v>
      </c>
      <c r="F1524" s="27">
        <f t="shared" si="23"/>
        <v>51</v>
      </c>
    </row>
    <row r="1525" spans="1:6" x14ac:dyDescent="0.25">
      <c r="A1525" s="26">
        <v>50.6</v>
      </c>
      <c r="B1525" s="17">
        <v>0.19</v>
      </c>
      <c r="C1525" s="17">
        <v>6.8304000000000004E-2</v>
      </c>
      <c r="D1525" s="17">
        <v>1.7773000000000001E-2</v>
      </c>
      <c r="E1525" s="17">
        <v>7.0759999999999998E-3</v>
      </c>
      <c r="F1525" s="27">
        <f t="shared" si="23"/>
        <v>51</v>
      </c>
    </row>
    <row r="1526" spans="1:6" x14ac:dyDescent="0.25">
      <c r="A1526" s="26">
        <v>50.633299999999998</v>
      </c>
      <c r="B1526" s="17">
        <v>0.19</v>
      </c>
      <c r="C1526" s="17">
        <v>6.8217E-2</v>
      </c>
      <c r="D1526" s="17">
        <v>1.7728000000000001E-2</v>
      </c>
      <c r="E1526" s="17">
        <v>7.071E-3</v>
      </c>
      <c r="F1526" s="27">
        <f t="shared" si="23"/>
        <v>51</v>
      </c>
    </row>
    <row r="1527" spans="1:6" x14ac:dyDescent="0.25">
      <c r="A1527" s="26">
        <v>50.666699999999999</v>
      </c>
      <c r="B1527" s="17">
        <v>0.19</v>
      </c>
      <c r="C1527" s="17">
        <v>6.8098000000000006E-2</v>
      </c>
      <c r="D1527" s="17">
        <v>1.7691999999999999E-2</v>
      </c>
      <c r="E1527" s="17">
        <v>7.0470000000000003E-3</v>
      </c>
      <c r="F1527" s="27">
        <f t="shared" si="23"/>
        <v>51</v>
      </c>
    </row>
    <row r="1528" spans="1:6" x14ac:dyDescent="0.25">
      <c r="A1528" s="26">
        <v>50.7</v>
      </c>
      <c r="B1528" s="17">
        <v>0.19</v>
      </c>
      <c r="C1528" s="17">
        <v>6.8006999999999998E-2</v>
      </c>
      <c r="D1528" s="17">
        <v>1.7672E-2</v>
      </c>
      <c r="E1528" s="17">
        <v>7.0419999999999996E-3</v>
      </c>
      <c r="F1528" s="27">
        <f t="shared" si="23"/>
        <v>51</v>
      </c>
    </row>
    <row r="1529" spans="1:6" x14ac:dyDescent="0.25">
      <c r="A1529" s="26">
        <v>50.7333</v>
      </c>
      <c r="B1529" s="17">
        <v>0.19</v>
      </c>
      <c r="C1529" s="17">
        <v>6.7875000000000005E-2</v>
      </c>
      <c r="D1529" s="17">
        <v>1.7600000000000001E-2</v>
      </c>
      <c r="E1529" s="17">
        <v>7.0190000000000001E-3</v>
      </c>
      <c r="F1529" s="27">
        <f t="shared" si="23"/>
        <v>51</v>
      </c>
    </row>
    <row r="1530" spans="1:6" x14ac:dyDescent="0.25">
      <c r="A1530" s="26">
        <v>50.7667</v>
      </c>
      <c r="B1530" s="17">
        <v>0.19</v>
      </c>
      <c r="C1530" s="17">
        <v>6.7768999999999996E-2</v>
      </c>
      <c r="D1530" s="17">
        <v>1.7541999999999999E-2</v>
      </c>
      <c r="E1530" s="17">
        <v>7.0000000000000001E-3</v>
      </c>
      <c r="F1530" s="27">
        <f t="shared" si="23"/>
        <v>51</v>
      </c>
    </row>
    <row r="1531" spans="1:6" x14ac:dyDescent="0.25">
      <c r="A1531" s="26">
        <v>50.8</v>
      </c>
      <c r="B1531" s="17">
        <v>0.19</v>
      </c>
      <c r="C1531" s="17">
        <v>6.7685999999999996E-2</v>
      </c>
      <c r="D1531" s="17">
        <v>1.7517000000000001E-2</v>
      </c>
      <c r="E1531" s="17">
        <v>6.9899999999999997E-3</v>
      </c>
      <c r="F1531" s="27">
        <f t="shared" si="23"/>
        <v>51</v>
      </c>
    </row>
    <row r="1532" spans="1:6" x14ac:dyDescent="0.25">
      <c r="A1532" s="26">
        <v>50.833300000000001</v>
      </c>
      <c r="B1532" s="17">
        <v>0.19</v>
      </c>
      <c r="C1532" s="17">
        <v>6.7626000000000006E-2</v>
      </c>
      <c r="D1532" s="17">
        <v>1.7484E-2</v>
      </c>
      <c r="E1532" s="17">
        <v>6.9750000000000003E-3</v>
      </c>
      <c r="F1532" s="27">
        <f t="shared" si="23"/>
        <v>51</v>
      </c>
    </row>
    <row r="1533" spans="1:6" x14ac:dyDescent="0.25">
      <c r="A1533" s="26">
        <v>50.866700000000002</v>
      </c>
      <c r="B1533" s="17">
        <v>0.19</v>
      </c>
      <c r="C1533" s="17">
        <v>6.7529000000000006E-2</v>
      </c>
      <c r="D1533" s="17">
        <v>1.7468000000000001E-2</v>
      </c>
      <c r="E1533" s="17">
        <v>6.9709999999999998E-3</v>
      </c>
      <c r="F1533" s="27">
        <f t="shared" si="23"/>
        <v>51</v>
      </c>
    </row>
    <row r="1534" spans="1:6" x14ac:dyDescent="0.25">
      <c r="A1534" s="26">
        <v>50.9</v>
      </c>
      <c r="B1534" s="17">
        <v>0.19</v>
      </c>
      <c r="C1534" s="17">
        <v>6.7478999999999997E-2</v>
      </c>
      <c r="D1534" s="17">
        <v>1.7444999999999999E-2</v>
      </c>
      <c r="E1534" s="17">
        <v>6.9560000000000004E-3</v>
      </c>
      <c r="F1534" s="27">
        <f t="shared" si="23"/>
        <v>51</v>
      </c>
    </row>
    <row r="1535" spans="1:6" x14ac:dyDescent="0.25">
      <c r="A1535" s="26">
        <v>50.933300000000003</v>
      </c>
      <c r="B1535" s="17">
        <v>0.19</v>
      </c>
      <c r="C1535" s="17">
        <v>6.7377000000000006E-2</v>
      </c>
      <c r="D1535" s="17">
        <v>1.7417999999999999E-2</v>
      </c>
      <c r="E1535" s="17">
        <v>6.9470000000000001E-3</v>
      </c>
      <c r="F1535" s="27">
        <f t="shared" si="23"/>
        <v>51</v>
      </c>
    </row>
    <row r="1536" spans="1:6" x14ac:dyDescent="0.25">
      <c r="A1536" s="26">
        <v>50.966700000000003</v>
      </c>
      <c r="B1536" s="17">
        <v>0.19</v>
      </c>
      <c r="C1536" s="17">
        <v>6.7326999999999998E-2</v>
      </c>
      <c r="D1536" s="17">
        <v>1.7399000000000001E-2</v>
      </c>
      <c r="E1536" s="17">
        <v>6.9280000000000001E-3</v>
      </c>
      <c r="F1536" s="27">
        <f t="shared" si="23"/>
        <v>51</v>
      </c>
    </row>
    <row r="1537" spans="1:6" x14ac:dyDescent="0.25">
      <c r="A1537" s="26">
        <v>51</v>
      </c>
      <c r="B1537" s="17">
        <v>0.19</v>
      </c>
      <c r="C1537" s="17">
        <v>6.7294000000000007E-2</v>
      </c>
      <c r="D1537" s="17">
        <v>1.7363E-2</v>
      </c>
      <c r="E1537" s="17">
        <v>6.9179999999999997E-3</v>
      </c>
      <c r="F1537" s="27">
        <f t="shared" si="23"/>
        <v>51</v>
      </c>
    </row>
    <row r="1538" spans="1:6" x14ac:dyDescent="0.25">
      <c r="A1538" s="26">
        <v>51.033299999999997</v>
      </c>
      <c r="B1538" s="17">
        <v>0.19</v>
      </c>
      <c r="C1538" s="17">
        <v>6.7215999999999998E-2</v>
      </c>
      <c r="D1538" s="17">
        <v>1.7335E-2</v>
      </c>
      <c r="E1538" s="17">
        <v>6.9129999999999999E-3</v>
      </c>
      <c r="F1538" s="27">
        <f t="shared" si="23"/>
        <v>51</v>
      </c>
    </row>
    <row r="1539" spans="1:6" x14ac:dyDescent="0.25">
      <c r="A1539" s="26">
        <v>51.066699999999997</v>
      </c>
      <c r="B1539" s="17">
        <v>0.19</v>
      </c>
      <c r="C1539" s="17">
        <v>6.7146999999999998E-2</v>
      </c>
      <c r="D1539" s="17">
        <v>1.7295999999999999E-2</v>
      </c>
      <c r="E1539" s="17">
        <v>6.8989999999999998E-3</v>
      </c>
      <c r="F1539" s="27">
        <f t="shared" si="23"/>
        <v>51</v>
      </c>
    </row>
    <row r="1540" spans="1:6" x14ac:dyDescent="0.25">
      <c r="A1540" s="26">
        <v>51.1</v>
      </c>
      <c r="B1540" s="17">
        <v>0.19</v>
      </c>
      <c r="C1540" s="17">
        <v>6.7072999999999994E-2</v>
      </c>
      <c r="D1540" s="17">
        <v>1.7247999999999999E-2</v>
      </c>
      <c r="E1540" s="17">
        <v>6.875E-3</v>
      </c>
      <c r="F1540" s="27">
        <f t="shared" si="23"/>
        <v>51</v>
      </c>
    </row>
    <row r="1541" spans="1:6" x14ac:dyDescent="0.25">
      <c r="A1541" s="26">
        <v>51.133299999999998</v>
      </c>
      <c r="B1541" s="17">
        <v>0.19</v>
      </c>
      <c r="C1541" s="17">
        <v>6.6972000000000004E-2</v>
      </c>
      <c r="D1541" s="17">
        <v>1.7233999999999999E-2</v>
      </c>
      <c r="F1541" s="27">
        <f t="shared" si="23"/>
        <v>51</v>
      </c>
    </row>
    <row r="1542" spans="1:6" x14ac:dyDescent="0.25">
      <c r="A1542" s="26">
        <v>51.166699999999999</v>
      </c>
      <c r="B1542" s="17">
        <v>0.19</v>
      </c>
      <c r="C1542" s="17">
        <v>6.6917000000000004E-2</v>
      </c>
      <c r="D1542" s="17">
        <v>1.7198999999999999E-2</v>
      </c>
      <c r="E1542" s="17">
        <v>6.8649999999999996E-3</v>
      </c>
      <c r="F1542" s="27">
        <f t="shared" si="23"/>
        <v>51</v>
      </c>
    </row>
    <row r="1543" spans="1:6" x14ac:dyDescent="0.25">
      <c r="A1543" s="26">
        <v>51.2</v>
      </c>
      <c r="B1543" s="17">
        <v>0.19</v>
      </c>
      <c r="C1543" s="17">
        <v>6.6830000000000001E-2</v>
      </c>
      <c r="D1543" s="17">
        <v>1.7179E-2</v>
      </c>
      <c r="E1543" s="17">
        <v>6.8599999999999998E-3</v>
      </c>
      <c r="F1543" s="27">
        <f t="shared" si="23"/>
        <v>51</v>
      </c>
    </row>
    <row r="1544" spans="1:6" x14ac:dyDescent="0.25">
      <c r="A1544" s="26">
        <v>51.2333</v>
      </c>
      <c r="B1544" s="17">
        <v>0.19</v>
      </c>
      <c r="C1544" s="17">
        <v>6.6761000000000001E-2</v>
      </c>
      <c r="D1544" s="17">
        <v>1.7160999999999999E-2</v>
      </c>
      <c r="E1544" s="17">
        <v>6.8560000000000001E-3</v>
      </c>
      <c r="F1544" s="27">
        <f t="shared" si="23"/>
        <v>51</v>
      </c>
    </row>
    <row r="1545" spans="1:6" x14ac:dyDescent="0.25">
      <c r="A1545" s="26">
        <v>51.2667</v>
      </c>
      <c r="B1545" s="17">
        <v>0.19</v>
      </c>
      <c r="C1545" s="17">
        <v>6.6686999999999996E-2</v>
      </c>
      <c r="D1545" s="17">
        <v>1.7135000000000001E-2</v>
      </c>
      <c r="E1545" s="17">
        <v>6.8510000000000003E-3</v>
      </c>
      <c r="F1545" s="27">
        <f t="shared" ref="F1545:F1608" si="24">ROUND(A1545,0)</f>
        <v>51</v>
      </c>
    </row>
    <row r="1546" spans="1:6" x14ac:dyDescent="0.25">
      <c r="A1546" s="26">
        <v>51.3</v>
      </c>
      <c r="B1546" s="17">
        <v>0.19</v>
      </c>
      <c r="C1546" s="17">
        <v>6.6617999999999997E-2</v>
      </c>
      <c r="D1546" s="17">
        <v>1.7111999999999999E-2</v>
      </c>
      <c r="E1546" s="17">
        <v>6.8370000000000002E-3</v>
      </c>
      <c r="F1546" s="27">
        <f t="shared" si="24"/>
        <v>51</v>
      </c>
    </row>
    <row r="1547" spans="1:6" x14ac:dyDescent="0.25">
      <c r="A1547" s="26">
        <v>51.333300000000001</v>
      </c>
      <c r="B1547" s="17">
        <v>0.19</v>
      </c>
      <c r="C1547" s="17">
        <v>6.6558000000000006E-2</v>
      </c>
      <c r="D1547" s="17">
        <v>1.7073999999999999E-2</v>
      </c>
      <c r="E1547" s="17">
        <v>6.8269999999999997E-3</v>
      </c>
      <c r="F1547" s="27">
        <f t="shared" si="24"/>
        <v>51</v>
      </c>
    </row>
    <row r="1548" spans="1:6" x14ac:dyDescent="0.25">
      <c r="A1548" s="26">
        <v>51.366700000000002</v>
      </c>
      <c r="B1548" s="17">
        <v>0.19</v>
      </c>
      <c r="C1548" s="17">
        <v>6.6447999999999993E-2</v>
      </c>
      <c r="D1548" s="17">
        <v>1.7055000000000001E-2</v>
      </c>
      <c r="E1548" s="17">
        <v>6.8079999999999998E-3</v>
      </c>
      <c r="F1548" s="27">
        <f t="shared" si="24"/>
        <v>51</v>
      </c>
    </row>
    <row r="1549" spans="1:6" x14ac:dyDescent="0.25">
      <c r="A1549" s="26">
        <v>51.4</v>
      </c>
      <c r="B1549" s="17">
        <v>0.19</v>
      </c>
      <c r="C1549" s="17">
        <v>6.6347000000000003E-2</v>
      </c>
      <c r="D1549" s="17">
        <v>1.7035000000000002E-2</v>
      </c>
      <c r="E1549" s="17">
        <v>6.803E-3</v>
      </c>
      <c r="F1549" s="27">
        <f t="shared" si="24"/>
        <v>51</v>
      </c>
    </row>
    <row r="1550" spans="1:6" x14ac:dyDescent="0.25">
      <c r="A1550" s="26">
        <v>51.433300000000003</v>
      </c>
      <c r="B1550" s="17">
        <v>0.19</v>
      </c>
      <c r="C1550" s="17">
        <v>6.6251000000000004E-2</v>
      </c>
      <c r="D1550" s="17">
        <v>1.6997999999999999E-2</v>
      </c>
      <c r="E1550" s="17">
        <v>6.7889999999999999E-3</v>
      </c>
      <c r="F1550" s="27">
        <f t="shared" si="24"/>
        <v>51</v>
      </c>
    </row>
    <row r="1551" spans="1:6" x14ac:dyDescent="0.25">
      <c r="A1551" s="26">
        <v>51.466700000000003</v>
      </c>
      <c r="B1551" s="17">
        <v>0.19</v>
      </c>
      <c r="C1551" s="17">
        <v>6.6205E-2</v>
      </c>
      <c r="D1551" s="17">
        <v>1.6968E-2</v>
      </c>
      <c r="E1551" s="17">
        <v>6.7739999999999996E-3</v>
      </c>
      <c r="F1551" s="27">
        <f t="shared" si="24"/>
        <v>51</v>
      </c>
    </row>
    <row r="1552" spans="1:6" x14ac:dyDescent="0.25">
      <c r="A1552" s="26">
        <v>51.5</v>
      </c>
      <c r="B1552" s="17">
        <v>0.19</v>
      </c>
      <c r="C1552" s="17">
        <v>6.6131999999999996E-2</v>
      </c>
      <c r="D1552" s="17">
        <v>1.6948000000000001E-2</v>
      </c>
      <c r="E1552" s="17">
        <v>6.7650000000000002E-3</v>
      </c>
      <c r="F1552" s="27">
        <f t="shared" si="24"/>
        <v>52</v>
      </c>
    </row>
    <row r="1553" spans="1:6" x14ac:dyDescent="0.25">
      <c r="A1553" s="26">
        <v>51.533299999999997</v>
      </c>
      <c r="B1553" s="17">
        <v>0.19</v>
      </c>
      <c r="C1553" s="17">
        <v>6.6026000000000001E-2</v>
      </c>
      <c r="D1553" s="17">
        <v>1.6916E-2</v>
      </c>
      <c r="E1553" s="17">
        <v>6.7549999999999997E-3</v>
      </c>
      <c r="F1553" s="27">
        <f t="shared" si="24"/>
        <v>52</v>
      </c>
    </row>
    <row r="1554" spans="1:6" x14ac:dyDescent="0.25">
      <c r="A1554" s="26">
        <v>51.566699999999997</v>
      </c>
      <c r="B1554" s="17">
        <v>0.19</v>
      </c>
      <c r="C1554" s="17">
        <v>6.5930000000000002E-2</v>
      </c>
      <c r="D1554" s="17">
        <v>1.6884E-2</v>
      </c>
      <c r="E1554" s="17">
        <v>6.7409999999999996E-3</v>
      </c>
      <c r="F1554" s="27">
        <f t="shared" si="24"/>
        <v>52</v>
      </c>
    </row>
    <row r="1555" spans="1:6" x14ac:dyDescent="0.25">
      <c r="A1555" s="26">
        <v>51.6</v>
      </c>
      <c r="B1555" s="17">
        <v>0.19</v>
      </c>
      <c r="C1555" s="17">
        <v>6.5847000000000003E-2</v>
      </c>
      <c r="D1555" s="17">
        <v>1.6863E-2</v>
      </c>
      <c r="E1555" s="17">
        <v>6.7359999999999998E-3</v>
      </c>
      <c r="F1555" s="27">
        <f t="shared" si="24"/>
        <v>52</v>
      </c>
    </row>
    <row r="1556" spans="1:6" x14ac:dyDescent="0.25">
      <c r="A1556" s="26">
        <v>51.633299999999998</v>
      </c>
      <c r="B1556" s="17">
        <v>0.19</v>
      </c>
      <c r="C1556" s="17">
        <v>6.5765000000000004E-2</v>
      </c>
      <c r="D1556" s="17">
        <v>1.6841999999999999E-2</v>
      </c>
      <c r="E1556" s="17">
        <v>6.731E-3</v>
      </c>
      <c r="F1556" s="27">
        <f t="shared" si="24"/>
        <v>52</v>
      </c>
    </row>
    <row r="1557" spans="1:6" x14ac:dyDescent="0.25">
      <c r="A1557" s="26">
        <v>51.666699999999999</v>
      </c>
      <c r="B1557" s="17">
        <v>0.19</v>
      </c>
      <c r="C1557" s="17">
        <v>6.5668000000000004E-2</v>
      </c>
      <c r="D1557" s="17">
        <v>1.6806000000000001E-2</v>
      </c>
      <c r="E1557" s="17">
        <v>6.7169999999999999E-3</v>
      </c>
      <c r="F1557" s="27">
        <f t="shared" si="24"/>
        <v>52</v>
      </c>
    </row>
    <row r="1558" spans="1:6" x14ac:dyDescent="0.25">
      <c r="A1558" s="26">
        <v>51.7</v>
      </c>
      <c r="B1558" s="17">
        <v>0.19</v>
      </c>
      <c r="C1558" s="17">
        <v>6.5558000000000005E-2</v>
      </c>
      <c r="D1558" s="17">
        <v>1.6778999999999999E-2</v>
      </c>
      <c r="E1558" s="17">
        <v>6.7070000000000003E-3</v>
      </c>
      <c r="F1558" s="27">
        <f t="shared" si="24"/>
        <v>52</v>
      </c>
    </row>
    <row r="1559" spans="1:6" x14ac:dyDescent="0.25">
      <c r="A1559" s="26">
        <v>51.7333</v>
      </c>
      <c r="B1559" s="17">
        <v>0.19</v>
      </c>
      <c r="C1559" s="17">
        <v>6.5490000000000007E-2</v>
      </c>
      <c r="D1559" s="17">
        <v>1.6735E-2</v>
      </c>
      <c r="E1559" s="17">
        <v>6.6930000000000002E-3</v>
      </c>
      <c r="F1559" s="27">
        <f t="shared" si="24"/>
        <v>52</v>
      </c>
    </row>
    <row r="1560" spans="1:6" x14ac:dyDescent="0.25">
      <c r="A1560" s="26">
        <v>51.7667</v>
      </c>
      <c r="B1560" s="17">
        <v>0.19</v>
      </c>
      <c r="C1560" s="17">
        <v>6.5324999999999994E-2</v>
      </c>
      <c r="D1560" s="17">
        <v>1.6662E-2</v>
      </c>
      <c r="E1560" s="17">
        <v>6.6689999999999996E-3</v>
      </c>
      <c r="F1560" s="27">
        <f t="shared" si="24"/>
        <v>52</v>
      </c>
    </row>
    <row r="1561" spans="1:6" x14ac:dyDescent="0.25">
      <c r="A1561" s="26">
        <v>51.8</v>
      </c>
      <c r="B1561" s="17">
        <v>0.19</v>
      </c>
      <c r="C1561" s="17">
        <v>6.5206E-2</v>
      </c>
      <c r="D1561" s="17">
        <v>1.6639000000000001E-2</v>
      </c>
      <c r="E1561" s="17">
        <v>6.6499999999999997E-3</v>
      </c>
      <c r="F1561" s="27">
        <f t="shared" si="24"/>
        <v>52</v>
      </c>
    </row>
    <row r="1562" spans="1:6" x14ac:dyDescent="0.25">
      <c r="A1562" s="26">
        <v>51.833300000000001</v>
      </c>
      <c r="B1562" s="17">
        <v>0.19</v>
      </c>
      <c r="C1562" s="17">
        <v>6.5114000000000005E-2</v>
      </c>
      <c r="D1562" s="17">
        <v>1.6614E-2</v>
      </c>
      <c r="E1562" s="17">
        <v>6.6449999999999999E-3</v>
      </c>
      <c r="F1562" s="27">
        <f t="shared" si="24"/>
        <v>52</v>
      </c>
    </row>
    <row r="1563" spans="1:6" x14ac:dyDescent="0.25">
      <c r="A1563" s="26">
        <v>51.866700000000002</v>
      </c>
      <c r="B1563" s="17">
        <v>0.19</v>
      </c>
      <c r="C1563" s="17">
        <v>6.5040000000000001E-2</v>
      </c>
      <c r="D1563" s="17">
        <v>1.6587000000000001E-2</v>
      </c>
      <c r="E1563" s="17">
        <v>6.6309999999999997E-3</v>
      </c>
      <c r="F1563" s="27">
        <f t="shared" si="24"/>
        <v>52</v>
      </c>
    </row>
    <row r="1564" spans="1:6" x14ac:dyDescent="0.25">
      <c r="A1564" s="26">
        <v>51.9</v>
      </c>
      <c r="B1564" s="17">
        <v>0.19</v>
      </c>
      <c r="C1564" s="17">
        <v>6.4963000000000007E-2</v>
      </c>
      <c r="D1564" s="17">
        <v>1.6563999999999999E-2</v>
      </c>
      <c r="E1564" s="17">
        <v>6.607E-3</v>
      </c>
      <c r="F1564" s="27">
        <f t="shared" si="24"/>
        <v>52</v>
      </c>
    </row>
    <row r="1565" spans="1:6" x14ac:dyDescent="0.25">
      <c r="A1565" s="26">
        <v>51.933300000000003</v>
      </c>
      <c r="B1565" s="17">
        <v>0.19</v>
      </c>
      <c r="C1565" s="17">
        <v>6.4917000000000002E-2</v>
      </c>
      <c r="D1565" s="17">
        <v>1.6546000000000002E-2</v>
      </c>
      <c r="E1565" s="17">
        <v>6.5919999999999998E-3</v>
      </c>
      <c r="F1565" s="27">
        <f t="shared" si="24"/>
        <v>52</v>
      </c>
    </row>
    <row r="1566" spans="1:6" x14ac:dyDescent="0.25">
      <c r="A1566" s="26">
        <v>51.966700000000003</v>
      </c>
      <c r="B1566" s="17">
        <v>0.19</v>
      </c>
      <c r="C1566" s="17">
        <v>6.4848000000000003E-2</v>
      </c>
      <c r="D1566" s="17">
        <v>1.6532000000000002E-2</v>
      </c>
      <c r="E1566" s="17">
        <v>6.5779999999999996E-3</v>
      </c>
      <c r="F1566" s="27">
        <f t="shared" si="24"/>
        <v>52</v>
      </c>
    </row>
    <row r="1567" spans="1:6" x14ac:dyDescent="0.25">
      <c r="A1567" s="26">
        <v>52</v>
      </c>
      <c r="B1567" s="17">
        <v>0.19</v>
      </c>
      <c r="C1567" s="17">
        <v>6.4779000000000003E-2</v>
      </c>
      <c r="D1567" s="17">
        <v>1.6507000000000001E-2</v>
      </c>
      <c r="E1567" s="17">
        <v>6.5449999999999996E-3</v>
      </c>
      <c r="F1567" s="27">
        <f t="shared" si="24"/>
        <v>52</v>
      </c>
    </row>
    <row r="1568" spans="1:6" x14ac:dyDescent="0.25">
      <c r="A1568" s="26">
        <v>52.033299999999997</v>
      </c>
      <c r="B1568" s="17">
        <v>0.19</v>
      </c>
      <c r="C1568" s="17">
        <v>6.4706E-2</v>
      </c>
      <c r="D1568" s="17">
        <v>1.6469999999999999E-2</v>
      </c>
      <c r="E1568" s="17">
        <v>6.5300000000000002E-3</v>
      </c>
      <c r="F1568" s="27">
        <f t="shared" si="24"/>
        <v>52</v>
      </c>
    </row>
    <row r="1569" spans="1:6" x14ac:dyDescent="0.25">
      <c r="A1569" s="26">
        <v>52.066699999999997</v>
      </c>
      <c r="B1569" s="17">
        <v>0.19</v>
      </c>
      <c r="C1569" s="17">
        <v>6.4632999999999996E-2</v>
      </c>
      <c r="D1569" s="17">
        <v>1.6428999999999999E-2</v>
      </c>
      <c r="E1569" s="17">
        <v>6.5110000000000003E-3</v>
      </c>
      <c r="F1569" s="27">
        <f t="shared" si="24"/>
        <v>52</v>
      </c>
    </row>
    <row r="1570" spans="1:6" x14ac:dyDescent="0.25">
      <c r="A1570" s="26">
        <v>52.1</v>
      </c>
      <c r="B1570" s="17">
        <v>0.19</v>
      </c>
      <c r="C1570" s="17">
        <v>6.4555000000000001E-2</v>
      </c>
      <c r="D1570" s="17">
        <v>1.6417999999999999E-2</v>
      </c>
      <c r="E1570" s="17">
        <v>6.4920000000000004E-3</v>
      </c>
      <c r="F1570" s="27">
        <f t="shared" si="24"/>
        <v>52</v>
      </c>
    </row>
    <row r="1571" spans="1:6" x14ac:dyDescent="0.25">
      <c r="A1571" s="26">
        <v>52.133299999999998</v>
      </c>
      <c r="B1571" s="17">
        <v>0.19</v>
      </c>
      <c r="C1571" s="17">
        <v>6.4477000000000007E-2</v>
      </c>
      <c r="D1571" s="17">
        <v>1.6389999999999998E-2</v>
      </c>
      <c r="E1571" s="17">
        <v>6.4780000000000003E-3</v>
      </c>
      <c r="F1571" s="27">
        <f t="shared" si="24"/>
        <v>52</v>
      </c>
    </row>
    <row r="1572" spans="1:6" x14ac:dyDescent="0.25">
      <c r="A1572" s="26">
        <v>52.166699999999999</v>
      </c>
      <c r="B1572" s="17">
        <v>0.19</v>
      </c>
      <c r="C1572" s="17">
        <v>6.4440999999999998E-2</v>
      </c>
      <c r="D1572" s="17">
        <v>1.6361000000000001E-2</v>
      </c>
      <c r="E1572" s="17">
        <v>6.463E-3</v>
      </c>
      <c r="F1572" s="27">
        <f t="shared" si="24"/>
        <v>52</v>
      </c>
    </row>
    <row r="1573" spans="1:6" x14ac:dyDescent="0.25">
      <c r="A1573" s="26">
        <v>52.2</v>
      </c>
      <c r="B1573" s="17">
        <v>0.19</v>
      </c>
      <c r="C1573" s="17">
        <v>6.4390000000000003E-2</v>
      </c>
      <c r="D1573" s="17">
        <v>1.6324000000000002E-2</v>
      </c>
      <c r="E1573" s="17">
        <v>6.4539999999999997E-3</v>
      </c>
      <c r="F1573" s="27">
        <f t="shared" si="24"/>
        <v>52</v>
      </c>
    </row>
    <row r="1574" spans="1:6" x14ac:dyDescent="0.25">
      <c r="A1574" s="26">
        <v>52.2333</v>
      </c>
      <c r="B1574" s="17">
        <v>0.19</v>
      </c>
      <c r="C1574" s="17">
        <v>6.4294000000000004E-2</v>
      </c>
      <c r="D1574" s="17">
        <v>1.6306000000000001E-2</v>
      </c>
      <c r="E1574" s="17">
        <v>6.4539999999999997E-3</v>
      </c>
      <c r="F1574" s="27">
        <f t="shared" si="24"/>
        <v>52</v>
      </c>
    </row>
    <row r="1575" spans="1:6" x14ac:dyDescent="0.25">
      <c r="A1575" s="26">
        <v>52.2667</v>
      </c>
      <c r="B1575" s="17">
        <v>0.19</v>
      </c>
      <c r="C1575" s="17">
        <v>6.4198000000000005E-2</v>
      </c>
      <c r="D1575" s="17">
        <v>1.627E-2</v>
      </c>
      <c r="E1575" s="17">
        <v>6.4400000000000004E-3</v>
      </c>
      <c r="F1575" s="27">
        <f t="shared" si="24"/>
        <v>52</v>
      </c>
    </row>
    <row r="1576" spans="1:6" x14ac:dyDescent="0.25">
      <c r="A1576" s="26">
        <v>52.3</v>
      </c>
      <c r="B1576" s="17">
        <v>0.19</v>
      </c>
      <c r="C1576" s="17">
        <v>6.4157000000000006E-2</v>
      </c>
      <c r="D1576" s="17">
        <v>1.6249E-2</v>
      </c>
      <c r="E1576" s="17">
        <v>6.43E-3</v>
      </c>
      <c r="F1576" s="27">
        <f t="shared" si="24"/>
        <v>52</v>
      </c>
    </row>
    <row r="1577" spans="1:6" x14ac:dyDescent="0.25">
      <c r="A1577" s="26">
        <v>52.333300000000001</v>
      </c>
      <c r="B1577" s="17">
        <v>0.19</v>
      </c>
      <c r="C1577" s="17">
        <v>6.4074999999999993E-2</v>
      </c>
      <c r="D1577" s="17">
        <v>1.6229E-2</v>
      </c>
      <c r="E1577" s="17">
        <v>6.43E-3</v>
      </c>
      <c r="F1577" s="27">
        <f t="shared" si="24"/>
        <v>52</v>
      </c>
    </row>
    <row r="1578" spans="1:6" x14ac:dyDescent="0.25">
      <c r="A1578" s="26">
        <v>52.366700000000002</v>
      </c>
      <c r="B1578" s="17">
        <v>0.19</v>
      </c>
      <c r="C1578" s="17">
        <v>6.3988000000000003E-2</v>
      </c>
      <c r="D1578" s="17">
        <v>1.6211E-2</v>
      </c>
      <c r="E1578" s="17">
        <v>6.4060000000000002E-3</v>
      </c>
      <c r="F1578" s="27">
        <f t="shared" si="24"/>
        <v>52</v>
      </c>
    </row>
    <row r="1579" spans="1:6" x14ac:dyDescent="0.25">
      <c r="A1579" s="26">
        <v>52.4</v>
      </c>
      <c r="B1579" s="17">
        <v>0.19</v>
      </c>
      <c r="C1579" s="17">
        <v>6.3919000000000004E-2</v>
      </c>
      <c r="D1579" s="17">
        <v>1.6188000000000001E-2</v>
      </c>
      <c r="E1579" s="17">
        <v>6.3870000000000003E-3</v>
      </c>
      <c r="F1579" s="27">
        <f t="shared" si="24"/>
        <v>52</v>
      </c>
    </row>
    <row r="1580" spans="1:6" x14ac:dyDescent="0.25">
      <c r="A1580" s="26">
        <v>52.433300000000003</v>
      </c>
      <c r="B1580" s="17">
        <v>0.19</v>
      </c>
      <c r="C1580" s="17">
        <v>6.3854999999999995E-2</v>
      </c>
      <c r="D1580" s="17">
        <v>1.6149E-2</v>
      </c>
      <c r="E1580" s="17">
        <v>6.3629999999999997E-3</v>
      </c>
      <c r="F1580" s="27">
        <f t="shared" si="24"/>
        <v>52</v>
      </c>
    </row>
    <row r="1581" spans="1:6" x14ac:dyDescent="0.25">
      <c r="A1581" s="26">
        <v>52.466700000000003</v>
      </c>
      <c r="B1581" s="17">
        <v>0.19</v>
      </c>
      <c r="C1581" s="17">
        <v>6.3768000000000005E-2</v>
      </c>
      <c r="D1581" s="17">
        <v>1.6131E-2</v>
      </c>
      <c r="E1581" s="17">
        <v>6.3540000000000003E-3</v>
      </c>
      <c r="F1581" s="27">
        <f t="shared" si="24"/>
        <v>52</v>
      </c>
    </row>
    <row r="1582" spans="1:6" x14ac:dyDescent="0.25">
      <c r="A1582" s="26">
        <v>52.5</v>
      </c>
      <c r="B1582" s="17">
        <v>0.19</v>
      </c>
      <c r="C1582" s="17">
        <v>6.3699000000000006E-2</v>
      </c>
      <c r="D1582" s="17">
        <v>1.6102000000000002E-2</v>
      </c>
      <c r="E1582" s="17">
        <v>6.3489999999999996E-3</v>
      </c>
      <c r="F1582" s="27">
        <f t="shared" si="24"/>
        <v>53</v>
      </c>
    </row>
    <row r="1583" spans="1:6" x14ac:dyDescent="0.25">
      <c r="A1583" s="26">
        <v>52.533299999999997</v>
      </c>
      <c r="B1583" s="17">
        <v>0.18</v>
      </c>
      <c r="C1583" s="17">
        <v>6.3640000000000002E-2</v>
      </c>
      <c r="D1583" s="17">
        <v>1.6071999999999999E-2</v>
      </c>
      <c r="E1583" s="17">
        <v>6.3299999999999997E-3</v>
      </c>
      <c r="F1583" s="27">
        <f t="shared" si="24"/>
        <v>53</v>
      </c>
    </row>
    <row r="1584" spans="1:6" x14ac:dyDescent="0.25">
      <c r="A1584" s="26">
        <v>52.566699999999997</v>
      </c>
      <c r="B1584" s="17">
        <v>0.18</v>
      </c>
      <c r="C1584" s="17">
        <v>6.3571000000000003E-2</v>
      </c>
      <c r="D1584" s="17">
        <v>1.6053999999999999E-2</v>
      </c>
      <c r="E1584" s="17">
        <v>6.326E-3</v>
      </c>
      <c r="F1584" s="27">
        <f t="shared" si="24"/>
        <v>53</v>
      </c>
    </row>
    <row r="1585" spans="1:6" x14ac:dyDescent="0.25">
      <c r="A1585" s="26">
        <v>52.6</v>
      </c>
      <c r="B1585" s="17">
        <v>0.18</v>
      </c>
      <c r="C1585" s="17">
        <v>6.3489000000000004E-2</v>
      </c>
      <c r="D1585" s="17">
        <v>1.6038E-2</v>
      </c>
      <c r="E1585" s="17">
        <v>6.3210000000000002E-3</v>
      </c>
      <c r="F1585" s="27">
        <f t="shared" si="24"/>
        <v>53</v>
      </c>
    </row>
    <row r="1586" spans="1:6" x14ac:dyDescent="0.25">
      <c r="A1586" s="26">
        <v>52.633299999999998</v>
      </c>
      <c r="B1586" s="17">
        <v>0.18</v>
      </c>
      <c r="C1586" s="17">
        <v>6.3410999999999995E-2</v>
      </c>
      <c r="D1586" s="17">
        <v>1.6024E-2</v>
      </c>
      <c r="E1586" s="17">
        <v>6.3160000000000004E-3</v>
      </c>
      <c r="F1586" s="27">
        <f t="shared" si="24"/>
        <v>53</v>
      </c>
    </row>
    <row r="1587" spans="1:6" x14ac:dyDescent="0.25">
      <c r="A1587" s="26">
        <v>52.666699999999999</v>
      </c>
      <c r="B1587" s="17">
        <v>0.18</v>
      </c>
      <c r="C1587" s="17">
        <v>6.3366000000000006E-2</v>
      </c>
      <c r="D1587" s="17">
        <v>1.6012999999999999E-2</v>
      </c>
      <c r="E1587" s="17">
        <v>6.3070000000000001E-3</v>
      </c>
      <c r="F1587" s="27">
        <f t="shared" si="24"/>
        <v>53</v>
      </c>
    </row>
    <row r="1588" spans="1:6" x14ac:dyDescent="0.25">
      <c r="A1588" s="26">
        <v>52.7</v>
      </c>
      <c r="B1588" s="17">
        <v>0.18</v>
      </c>
      <c r="C1588" s="17">
        <v>6.3273999999999997E-2</v>
      </c>
      <c r="D1588" s="17">
        <v>1.5965E-2</v>
      </c>
      <c r="E1588" s="17">
        <v>6.2870000000000001E-3</v>
      </c>
      <c r="F1588" s="27">
        <f t="shared" si="24"/>
        <v>53</v>
      </c>
    </row>
    <row r="1589" spans="1:6" x14ac:dyDescent="0.25">
      <c r="A1589" s="26">
        <v>52.7333</v>
      </c>
      <c r="B1589" s="17">
        <v>0.18</v>
      </c>
      <c r="C1589" s="17">
        <v>6.3145999999999994E-2</v>
      </c>
      <c r="D1589" s="17">
        <v>1.5925000000000002E-2</v>
      </c>
      <c r="F1589" s="27">
        <f t="shared" si="24"/>
        <v>53</v>
      </c>
    </row>
    <row r="1590" spans="1:6" x14ac:dyDescent="0.25">
      <c r="A1590" s="26">
        <v>52.7667</v>
      </c>
      <c r="B1590" s="17">
        <v>0.18</v>
      </c>
      <c r="C1590" s="17">
        <v>6.3049999999999995E-2</v>
      </c>
      <c r="D1590" s="17">
        <v>1.5876999999999999E-2</v>
      </c>
      <c r="E1590" s="17">
        <v>6.2779999999999997E-3</v>
      </c>
      <c r="F1590" s="27">
        <f t="shared" si="24"/>
        <v>53</v>
      </c>
    </row>
    <row r="1591" spans="1:6" x14ac:dyDescent="0.25">
      <c r="A1591" s="26">
        <v>52.8</v>
      </c>
      <c r="B1591" s="17">
        <v>0.18</v>
      </c>
      <c r="C1591" s="17">
        <v>6.2959000000000001E-2</v>
      </c>
      <c r="D1591" s="17">
        <v>1.5831999999999999E-2</v>
      </c>
      <c r="E1591" s="17">
        <v>6.2500000000000003E-3</v>
      </c>
      <c r="F1591" s="27">
        <f t="shared" si="24"/>
        <v>53</v>
      </c>
    </row>
    <row r="1592" spans="1:6" x14ac:dyDescent="0.25">
      <c r="A1592" s="26">
        <v>52.833300000000001</v>
      </c>
      <c r="B1592" s="17">
        <v>0.18</v>
      </c>
      <c r="C1592" s="17">
        <v>6.2904000000000002E-2</v>
      </c>
      <c r="D1592" s="17">
        <v>1.5817999999999999E-2</v>
      </c>
      <c r="E1592" s="17">
        <v>6.2449999999999997E-3</v>
      </c>
      <c r="F1592" s="27">
        <f t="shared" si="24"/>
        <v>53</v>
      </c>
    </row>
    <row r="1593" spans="1:6" x14ac:dyDescent="0.25">
      <c r="A1593" s="26">
        <v>52.866700000000002</v>
      </c>
      <c r="B1593" s="17">
        <v>0.18</v>
      </c>
      <c r="C1593" s="17">
        <v>6.2835000000000002E-2</v>
      </c>
      <c r="D1593" s="17">
        <v>1.5798E-2</v>
      </c>
      <c r="E1593" s="17">
        <v>6.2310000000000004E-3</v>
      </c>
      <c r="F1593" s="27">
        <f t="shared" si="24"/>
        <v>53</v>
      </c>
    </row>
    <row r="1594" spans="1:6" x14ac:dyDescent="0.25">
      <c r="A1594" s="26">
        <v>52.9</v>
      </c>
      <c r="B1594" s="17">
        <v>0.18</v>
      </c>
      <c r="C1594" s="17">
        <v>6.2756999999999993E-2</v>
      </c>
      <c r="D1594" s="17">
        <v>1.5782000000000001E-2</v>
      </c>
      <c r="E1594" s="17">
        <v>6.2259999999999998E-3</v>
      </c>
      <c r="F1594" s="27">
        <f t="shared" si="24"/>
        <v>53</v>
      </c>
    </row>
    <row r="1595" spans="1:6" x14ac:dyDescent="0.25">
      <c r="A1595" s="26">
        <v>52.933300000000003</v>
      </c>
      <c r="B1595" s="17">
        <v>0.18</v>
      </c>
      <c r="C1595" s="17">
        <v>6.2701999999999994E-2</v>
      </c>
      <c r="D1595" s="17">
        <v>1.5755000000000002E-2</v>
      </c>
      <c r="E1595" s="17">
        <v>6.2160000000000002E-3</v>
      </c>
      <c r="F1595" s="27">
        <f t="shared" si="24"/>
        <v>53</v>
      </c>
    </row>
    <row r="1596" spans="1:6" x14ac:dyDescent="0.25">
      <c r="A1596" s="26">
        <v>52.966700000000003</v>
      </c>
      <c r="B1596" s="17">
        <v>0.18</v>
      </c>
      <c r="C1596" s="17">
        <v>6.2629000000000004E-2</v>
      </c>
      <c r="D1596" s="17">
        <v>1.5717999999999999E-2</v>
      </c>
      <c r="E1596" s="17">
        <v>6.1970000000000003E-3</v>
      </c>
      <c r="F1596" s="27">
        <f t="shared" si="24"/>
        <v>53</v>
      </c>
    </row>
    <row r="1597" spans="1:6" x14ac:dyDescent="0.25">
      <c r="A1597" s="26">
        <v>53</v>
      </c>
      <c r="B1597" s="17">
        <v>0.18</v>
      </c>
      <c r="C1597" s="17">
        <v>6.2564999999999996E-2</v>
      </c>
      <c r="D1597" s="17">
        <v>1.5699999999999999E-2</v>
      </c>
      <c r="E1597" s="17">
        <v>6.1830000000000001E-3</v>
      </c>
      <c r="F1597" s="27">
        <f t="shared" si="24"/>
        <v>53</v>
      </c>
    </row>
    <row r="1598" spans="1:6" x14ac:dyDescent="0.25">
      <c r="A1598" s="26">
        <v>53.033299999999997</v>
      </c>
      <c r="B1598" s="17">
        <v>0.18</v>
      </c>
      <c r="C1598" s="17">
        <v>6.2509999999999996E-2</v>
      </c>
      <c r="D1598" s="17">
        <v>1.5675000000000001E-2</v>
      </c>
      <c r="E1598" s="17">
        <v>6.1630000000000001E-3</v>
      </c>
      <c r="F1598" s="27">
        <f t="shared" si="24"/>
        <v>53</v>
      </c>
    </row>
    <row r="1599" spans="1:6" x14ac:dyDescent="0.25">
      <c r="A1599" s="26">
        <v>53.066699999999997</v>
      </c>
      <c r="B1599" s="17">
        <v>0.18</v>
      </c>
      <c r="C1599" s="17">
        <v>6.2441000000000003E-2</v>
      </c>
      <c r="D1599" s="17">
        <v>1.5668000000000001E-2</v>
      </c>
      <c r="E1599" s="17">
        <v>6.1590000000000004E-3</v>
      </c>
      <c r="F1599" s="27">
        <f t="shared" si="24"/>
        <v>53</v>
      </c>
    </row>
    <row r="1600" spans="1:6" x14ac:dyDescent="0.25">
      <c r="A1600" s="26">
        <v>53.1</v>
      </c>
      <c r="B1600" s="17">
        <v>0.18</v>
      </c>
      <c r="C1600" s="17">
        <v>6.2391000000000002E-2</v>
      </c>
      <c r="D1600" s="17">
        <v>1.5643000000000001E-2</v>
      </c>
      <c r="F1600" s="27">
        <f t="shared" si="24"/>
        <v>53</v>
      </c>
    </row>
    <row r="1601" spans="1:6" x14ac:dyDescent="0.25">
      <c r="A1601" s="26">
        <v>53.133299999999998</v>
      </c>
      <c r="B1601" s="17">
        <v>0.18</v>
      </c>
      <c r="C1601" s="17">
        <v>6.2330999999999998E-2</v>
      </c>
      <c r="D1601" s="17">
        <v>1.5613999999999999E-2</v>
      </c>
      <c r="E1601" s="17">
        <v>6.1590000000000004E-3</v>
      </c>
      <c r="F1601" s="27">
        <f t="shared" si="24"/>
        <v>53</v>
      </c>
    </row>
    <row r="1602" spans="1:6" x14ac:dyDescent="0.25">
      <c r="A1602" s="26">
        <v>53.166699999999999</v>
      </c>
      <c r="B1602" s="17">
        <v>0.18</v>
      </c>
      <c r="C1602" s="17">
        <v>6.2239000000000003E-2</v>
      </c>
      <c r="D1602" s="17">
        <v>1.5569E-2</v>
      </c>
      <c r="E1602" s="17">
        <v>6.149E-3</v>
      </c>
      <c r="F1602" s="27">
        <f t="shared" si="24"/>
        <v>53</v>
      </c>
    </row>
    <row r="1603" spans="1:6" x14ac:dyDescent="0.25">
      <c r="A1603" s="26">
        <v>53.2</v>
      </c>
      <c r="B1603" s="17">
        <v>0.18</v>
      </c>
      <c r="C1603" s="17">
        <v>6.2148000000000002E-2</v>
      </c>
      <c r="D1603" s="17">
        <v>1.5547999999999999E-2</v>
      </c>
      <c r="E1603" s="17">
        <v>6.1349999999999998E-3</v>
      </c>
      <c r="F1603" s="27">
        <f t="shared" si="24"/>
        <v>53</v>
      </c>
    </row>
    <row r="1604" spans="1:6" x14ac:dyDescent="0.25">
      <c r="A1604" s="26">
        <v>53.2333</v>
      </c>
      <c r="B1604" s="17">
        <v>0.18</v>
      </c>
      <c r="C1604" s="17">
        <v>6.2065000000000002E-2</v>
      </c>
      <c r="D1604" s="17">
        <v>1.5514E-2</v>
      </c>
      <c r="E1604" s="17">
        <v>6.1250000000000002E-3</v>
      </c>
      <c r="F1604" s="27">
        <f t="shared" si="24"/>
        <v>53</v>
      </c>
    </row>
    <row r="1605" spans="1:6" x14ac:dyDescent="0.25">
      <c r="A1605" s="26">
        <v>53.2667</v>
      </c>
      <c r="B1605" s="17">
        <v>0.18</v>
      </c>
      <c r="C1605" s="17">
        <v>6.2015000000000001E-2</v>
      </c>
      <c r="D1605" s="17">
        <v>1.5505E-2</v>
      </c>
      <c r="E1605" s="17">
        <v>6.1110000000000001E-3</v>
      </c>
      <c r="F1605" s="27">
        <f t="shared" si="24"/>
        <v>53</v>
      </c>
    </row>
    <row r="1606" spans="1:6" x14ac:dyDescent="0.25">
      <c r="A1606" s="26">
        <v>53.3</v>
      </c>
      <c r="B1606" s="17">
        <v>0.18</v>
      </c>
      <c r="C1606" s="17">
        <v>6.1974000000000001E-2</v>
      </c>
      <c r="D1606" s="17">
        <v>1.5487000000000001E-2</v>
      </c>
      <c r="E1606" s="17">
        <v>6.097E-3</v>
      </c>
      <c r="F1606" s="27">
        <f t="shared" si="24"/>
        <v>53</v>
      </c>
    </row>
    <row r="1607" spans="1:6" x14ac:dyDescent="0.25">
      <c r="A1607" s="26">
        <v>53.333300000000001</v>
      </c>
      <c r="B1607" s="17">
        <v>0.18</v>
      </c>
      <c r="C1607" s="17">
        <v>6.1886999999999998E-2</v>
      </c>
      <c r="D1607" s="17">
        <v>1.5464E-2</v>
      </c>
      <c r="E1607" s="17">
        <v>6.097E-3</v>
      </c>
      <c r="F1607" s="27">
        <f t="shared" si="24"/>
        <v>53</v>
      </c>
    </row>
    <row r="1608" spans="1:6" x14ac:dyDescent="0.25">
      <c r="A1608" s="26">
        <v>53.366700000000002</v>
      </c>
      <c r="B1608" s="17">
        <v>0.18</v>
      </c>
      <c r="C1608" s="17">
        <v>6.1850000000000002E-2</v>
      </c>
      <c r="D1608" s="17">
        <v>1.5428000000000001E-2</v>
      </c>
      <c r="E1608" s="17">
        <v>6.0829999999999999E-3</v>
      </c>
      <c r="F1608" s="27">
        <f t="shared" si="24"/>
        <v>53</v>
      </c>
    </row>
    <row r="1609" spans="1:6" x14ac:dyDescent="0.25">
      <c r="A1609" s="26">
        <v>53.4</v>
      </c>
      <c r="B1609" s="17">
        <v>0.18</v>
      </c>
      <c r="C1609" s="17">
        <v>6.1776999999999999E-2</v>
      </c>
      <c r="D1609" s="17">
        <v>1.5415E-2</v>
      </c>
      <c r="E1609" s="17">
        <v>6.0730000000000003E-3</v>
      </c>
      <c r="F1609" s="27">
        <f t="shared" ref="F1609:F1672" si="25">ROUND(A1609,0)</f>
        <v>53</v>
      </c>
    </row>
    <row r="1610" spans="1:6" x14ac:dyDescent="0.25">
      <c r="A1610" s="26">
        <v>53.433300000000003</v>
      </c>
      <c r="B1610" s="17">
        <v>0.18</v>
      </c>
      <c r="C1610" s="17">
        <v>6.1695E-2</v>
      </c>
      <c r="D1610" s="17">
        <v>1.5381000000000001E-2</v>
      </c>
      <c r="E1610" s="17">
        <v>6.0679999999999996E-3</v>
      </c>
      <c r="F1610" s="27">
        <f t="shared" si="25"/>
        <v>53</v>
      </c>
    </row>
    <row r="1611" spans="1:6" x14ac:dyDescent="0.25">
      <c r="A1611" s="26">
        <v>53.466700000000003</v>
      </c>
      <c r="B1611" s="17">
        <v>0.18</v>
      </c>
      <c r="C1611" s="17">
        <v>6.164E-2</v>
      </c>
      <c r="D1611" s="17">
        <v>1.5356E-2</v>
      </c>
      <c r="E1611" s="17">
        <v>6.0629999999999998E-3</v>
      </c>
      <c r="F1611" s="27">
        <f t="shared" si="25"/>
        <v>53</v>
      </c>
    </row>
    <row r="1612" spans="1:6" x14ac:dyDescent="0.25">
      <c r="A1612" s="26">
        <v>53.5</v>
      </c>
      <c r="B1612" s="17">
        <v>0.18</v>
      </c>
      <c r="C1612" s="17">
        <v>6.1547999999999999E-2</v>
      </c>
      <c r="D1612" s="17">
        <v>1.5336000000000001E-2</v>
      </c>
      <c r="E1612" s="17">
        <v>6.0540000000000004E-3</v>
      </c>
      <c r="F1612" s="27">
        <f t="shared" si="25"/>
        <v>54</v>
      </c>
    </row>
    <row r="1613" spans="1:6" x14ac:dyDescent="0.25">
      <c r="A1613" s="26">
        <v>53.533299999999997</v>
      </c>
      <c r="B1613" s="17">
        <v>0.18</v>
      </c>
      <c r="C1613" s="17">
        <v>6.1492999999999999E-2</v>
      </c>
      <c r="D1613" s="17">
        <v>1.5313E-2</v>
      </c>
      <c r="E1613" s="17">
        <v>6.045E-3</v>
      </c>
      <c r="F1613" s="27">
        <f t="shared" si="25"/>
        <v>54</v>
      </c>
    </row>
    <row r="1614" spans="1:6" x14ac:dyDescent="0.25">
      <c r="A1614" s="26">
        <v>53.566699999999997</v>
      </c>
      <c r="B1614" s="17">
        <v>0.18</v>
      </c>
      <c r="C1614" s="17">
        <v>6.1442999999999998E-2</v>
      </c>
      <c r="D1614" s="17">
        <v>1.5295E-2</v>
      </c>
      <c r="E1614" s="17">
        <v>6.045E-3</v>
      </c>
      <c r="F1614" s="27">
        <f t="shared" si="25"/>
        <v>54</v>
      </c>
    </row>
    <row r="1615" spans="1:6" x14ac:dyDescent="0.25">
      <c r="A1615" s="26">
        <v>53.6</v>
      </c>
      <c r="B1615" s="17">
        <v>0.18</v>
      </c>
      <c r="C1615" s="17">
        <v>6.1397E-2</v>
      </c>
      <c r="D1615" s="17">
        <v>1.5282E-2</v>
      </c>
      <c r="E1615" s="17">
        <v>6.0350000000000004E-3</v>
      </c>
      <c r="F1615" s="27">
        <f t="shared" si="25"/>
        <v>54</v>
      </c>
    </row>
    <row r="1616" spans="1:6" x14ac:dyDescent="0.25">
      <c r="A1616" s="26">
        <v>53.633299999999998</v>
      </c>
      <c r="B1616" s="17">
        <v>0.18</v>
      </c>
      <c r="C1616" s="17">
        <v>6.1356000000000001E-2</v>
      </c>
      <c r="D1616" s="17">
        <v>1.5247999999999999E-2</v>
      </c>
      <c r="E1616" s="17">
        <v>6.0299999999999998E-3</v>
      </c>
      <c r="F1616" s="27">
        <f t="shared" si="25"/>
        <v>54</v>
      </c>
    </row>
    <row r="1617" spans="1:6" x14ac:dyDescent="0.25">
      <c r="A1617" s="26">
        <v>53.666699999999999</v>
      </c>
      <c r="B1617" s="17">
        <v>0.18</v>
      </c>
      <c r="C1617" s="17">
        <v>6.1310000000000003E-2</v>
      </c>
      <c r="D1617" s="17">
        <v>1.5223E-2</v>
      </c>
      <c r="E1617" s="17">
        <v>6.025E-3</v>
      </c>
      <c r="F1617" s="27">
        <f t="shared" si="25"/>
        <v>54</v>
      </c>
    </row>
    <row r="1618" spans="1:6" x14ac:dyDescent="0.25">
      <c r="A1618" s="26">
        <v>53.7</v>
      </c>
      <c r="B1618" s="17">
        <v>0.18</v>
      </c>
      <c r="C1618" s="17">
        <v>6.1237E-2</v>
      </c>
      <c r="D1618" s="17">
        <v>1.5205E-2</v>
      </c>
      <c r="E1618" s="17">
        <v>6.0060000000000001E-3</v>
      </c>
      <c r="F1618" s="27">
        <f t="shared" si="25"/>
        <v>54</v>
      </c>
    </row>
    <row r="1619" spans="1:6" x14ac:dyDescent="0.25">
      <c r="A1619" s="26">
        <v>53.7333</v>
      </c>
      <c r="B1619" s="17">
        <v>0.18</v>
      </c>
      <c r="C1619" s="17">
        <v>6.1090999999999999E-2</v>
      </c>
      <c r="D1619" s="17">
        <v>1.516E-2</v>
      </c>
      <c r="E1619" s="17">
        <v>5.9779999999999998E-3</v>
      </c>
      <c r="F1619" s="27">
        <f t="shared" si="25"/>
        <v>54</v>
      </c>
    </row>
    <row r="1620" spans="1:6" x14ac:dyDescent="0.25">
      <c r="A1620" s="26">
        <v>53.7667</v>
      </c>
      <c r="B1620" s="17">
        <v>0.18</v>
      </c>
      <c r="C1620" s="17">
        <v>6.1054999999999998E-2</v>
      </c>
      <c r="D1620" s="17">
        <v>1.5143999999999999E-2</v>
      </c>
      <c r="E1620" s="17">
        <v>5.9630000000000004E-3</v>
      </c>
      <c r="F1620" s="27">
        <f t="shared" si="25"/>
        <v>54</v>
      </c>
    </row>
    <row r="1621" spans="1:6" x14ac:dyDescent="0.25">
      <c r="A1621" s="26">
        <v>53.8</v>
      </c>
      <c r="B1621" s="17">
        <v>0.18</v>
      </c>
      <c r="C1621" s="17">
        <v>6.0927000000000002E-2</v>
      </c>
      <c r="D1621" s="17">
        <v>1.5073E-2</v>
      </c>
      <c r="E1621" s="17">
        <v>5.9249999999999997E-3</v>
      </c>
      <c r="F1621" s="27">
        <f t="shared" si="25"/>
        <v>54</v>
      </c>
    </row>
    <row r="1622" spans="1:6" x14ac:dyDescent="0.25">
      <c r="A1622" s="26">
        <v>53.833300000000001</v>
      </c>
      <c r="B1622" s="17">
        <v>0.18</v>
      </c>
      <c r="C1622" s="17">
        <v>6.0844000000000002E-2</v>
      </c>
      <c r="D1622" s="17">
        <v>1.5048000000000001E-2</v>
      </c>
      <c r="E1622" s="17">
        <v>5.9160000000000003E-3</v>
      </c>
      <c r="F1622" s="27">
        <f t="shared" si="25"/>
        <v>54</v>
      </c>
    </row>
    <row r="1623" spans="1:6" x14ac:dyDescent="0.25">
      <c r="A1623" s="26">
        <v>53.866700000000002</v>
      </c>
      <c r="B1623" s="17">
        <v>0.18</v>
      </c>
      <c r="C1623" s="17">
        <v>6.0770999999999999E-2</v>
      </c>
      <c r="D1623" s="17">
        <v>1.5007E-2</v>
      </c>
      <c r="E1623" s="17">
        <v>5.8960000000000002E-3</v>
      </c>
      <c r="F1623" s="27">
        <f t="shared" si="25"/>
        <v>54</v>
      </c>
    </row>
    <row r="1624" spans="1:6" x14ac:dyDescent="0.25">
      <c r="A1624" s="26">
        <v>53.9</v>
      </c>
      <c r="B1624" s="17">
        <v>0.18</v>
      </c>
      <c r="C1624" s="17">
        <v>6.0651999999999998E-2</v>
      </c>
      <c r="D1624" s="17">
        <v>1.4976E-2</v>
      </c>
      <c r="E1624" s="17">
        <v>5.8770000000000003E-3</v>
      </c>
      <c r="F1624" s="27">
        <f t="shared" si="25"/>
        <v>54</v>
      </c>
    </row>
    <row r="1625" spans="1:6" x14ac:dyDescent="0.25">
      <c r="A1625" s="26">
        <v>53.933300000000003</v>
      </c>
      <c r="B1625" s="17">
        <v>0.18</v>
      </c>
      <c r="C1625" s="17">
        <v>6.0579000000000001E-2</v>
      </c>
      <c r="D1625" s="17">
        <v>1.4955E-2</v>
      </c>
      <c r="E1625" s="17">
        <v>5.8570000000000002E-3</v>
      </c>
      <c r="F1625" s="27">
        <f t="shared" si="25"/>
        <v>54</v>
      </c>
    </row>
    <row r="1626" spans="1:6" x14ac:dyDescent="0.25">
      <c r="A1626" s="26">
        <v>53.966700000000003</v>
      </c>
      <c r="B1626" s="17">
        <v>0.18</v>
      </c>
      <c r="C1626" s="17">
        <v>6.0486999999999999E-2</v>
      </c>
      <c r="D1626" s="17">
        <v>1.4949E-2</v>
      </c>
      <c r="E1626" s="17">
        <v>5.8570000000000002E-3</v>
      </c>
      <c r="F1626" s="27">
        <f t="shared" si="25"/>
        <v>54</v>
      </c>
    </row>
    <row r="1627" spans="1:6" x14ac:dyDescent="0.25">
      <c r="A1627" s="26">
        <v>54</v>
      </c>
      <c r="B1627" s="17">
        <v>0.18</v>
      </c>
      <c r="C1627" s="17">
        <v>6.0446E-2</v>
      </c>
      <c r="D1627" s="17">
        <v>1.4935E-2</v>
      </c>
      <c r="E1627" s="17">
        <v>5.8570000000000002E-3</v>
      </c>
      <c r="F1627" s="27">
        <f t="shared" si="25"/>
        <v>54</v>
      </c>
    </row>
    <row r="1628" spans="1:6" x14ac:dyDescent="0.25">
      <c r="A1628" s="26">
        <v>54.033299999999997</v>
      </c>
      <c r="B1628" s="17">
        <v>0.18</v>
      </c>
      <c r="C1628" s="17">
        <v>6.0414000000000002E-2</v>
      </c>
      <c r="D1628" s="17">
        <v>1.4922E-2</v>
      </c>
      <c r="E1628" s="17">
        <v>5.8570000000000002E-3</v>
      </c>
      <c r="F1628" s="27">
        <f t="shared" si="25"/>
        <v>54</v>
      </c>
    </row>
    <row r="1629" spans="1:6" x14ac:dyDescent="0.25">
      <c r="A1629" s="26">
        <v>54.066699999999997</v>
      </c>
      <c r="B1629" s="17">
        <v>0.18</v>
      </c>
      <c r="C1629" s="17">
        <v>6.0350000000000001E-2</v>
      </c>
      <c r="D1629" s="17">
        <v>1.4906000000000001E-2</v>
      </c>
      <c r="E1629" s="17">
        <v>5.8430000000000001E-3</v>
      </c>
      <c r="F1629" s="27">
        <f t="shared" si="25"/>
        <v>54</v>
      </c>
    </row>
    <row r="1630" spans="1:6" x14ac:dyDescent="0.25">
      <c r="A1630" s="26">
        <v>54.1</v>
      </c>
      <c r="B1630" s="17">
        <v>0.18</v>
      </c>
      <c r="C1630" s="17">
        <v>6.0271999999999999E-2</v>
      </c>
      <c r="D1630" s="17">
        <v>1.4865E-2</v>
      </c>
      <c r="F1630" s="27">
        <f t="shared" si="25"/>
        <v>54</v>
      </c>
    </row>
    <row r="1631" spans="1:6" x14ac:dyDescent="0.25">
      <c r="A1631" s="26">
        <v>54.133299999999998</v>
      </c>
      <c r="B1631" s="17">
        <v>0.18</v>
      </c>
      <c r="C1631" s="17">
        <v>6.0180999999999998E-2</v>
      </c>
      <c r="D1631" s="17">
        <v>1.4843E-2</v>
      </c>
      <c r="E1631" s="17">
        <v>5.8380000000000003E-3</v>
      </c>
      <c r="F1631" s="27">
        <f t="shared" si="25"/>
        <v>54</v>
      </c>
    </row>
    <row r="1632" spans="1:6" x14ac:dyDescent="0.25">
      <c r="A1632" s="26">
        <v>54.166699999999999</v>
      </c>
      <c r="B1632" s="17">
        <v>0.18</v>
      </c>
      <c r="C1632" s="17">
        <v>6.0135000000000001E-2</v>
      </c>
      <c r="D1632" s="17">
        <v>1.4818E-2</v>
      </c>
      <c r="E1632" s="17">
        <v>5.8329999999999996E-3</v>
      </c>
      <c r="F1632" s="27">
        <f t="shared" si="25"/>
        <v>54</v>
      </c>
    </row>
    <row r="1633" spans="1:6" x14ac:dyDescent="0.25">
      <c r="A1633" s="26">
        <v>54.2</v>
      </c>
      <c r="B1633" s="17">
        <v>0.18</v>
      </c>
      <c r="C1633" s="17">
        <v>6.0081000000000002E-2</v>
      </c>
      <c r="D1633" s="17">
        <v>1.4798E-2</v>
      </c>
      <c r="E1633" s="17">
        <v>5.8139999999999997E-3</v>
      </c>
      <c r="F1633" s="27">
        <f t="shared" si="25"/>
        <v>54</v>
      </c>
    </row>
    <row r="1634" spans="1:6" x14ac:dyDescent="0.25">
      <c r="A1634" s="26">
        <v>54.2333</v>
      </c>
      <c r="B1634" s="17">
        <v>0.18</v>
      </c>
      <c r="C1634" s="17">
        <v>6.0020999999999998E-2</v>
      </c>
      <c r="D1634" s="17">
        <v>1.4777E-2</v>
      </c>
      <c r="E1634" s="17">
        <v>5.8089999999999999E-3</v>
      </c>
      <c r="F1634" s="27">
        <f t="shared" si="25"/>
        <v>54</v>
      </c>
    </row>
    <row r="1635" spans="1:6" x14ac:dyDescent="0.25">
      <c r="A1635" s="26">
        <v>54.2667</v>
      </c>
      <c r="B1635" s="17">
        <v>0.18</v>
      </c>
      <c r="C1635" s="17">
        <v>5.9948000000000001E-2</v>
      </c>
      <c r="D1635" s="17">
        <v>1.4741000000000001E-2</v>
      </c>
      <c r="E1635" s="17">
        <v>5.7939999999999997E-3</v>
      </c>
      <c r="F1635" s="27">
        <f t="shared" si="25"/>
        <v>54</v>
      </c>
    </row>
    <row r="1636" spans="1:6" x14ac:dyDescent="0.25">
      <c r="A1636" s="26">
        <v>54.3</v>
      </c>
      <c r="B1636" s="17">
        <v>0.18</v>
      </c>
      <c r="C1636" s="17">
        <v>5.9874999999999998E-2</v>
      </c>
      <c r="D1636" s="17">
        <v>1.473E-2</v>
      </c>
      <c r="E1636" s="17">
        <v>5.7790000000000003E-3</v>
      </c>
      <c r="F1636" s="27">
        <f t="shared" si="25"/>
        <v>54</v>
      </c>
    </row>
    <row r="1637" spans="1:6" x14ac:dyDescent="0.25">
      <c r="A1637" s="26">
        <v>54.333300000000001</v>
      </c>
      <c r="B1637" s="17">
        <v>0.18</v>
      </c>
      <c r="C1637" s="17">
        <v>5.9747000000000001E-2</v>
      </c>
      <c r="D1637" s="17">
        <v>1.4703000000000001E-2</v>
      </c>
      <c r="E1637" s="17">
        <v>5.7650000000000002E-3</v>
      </c>
      <c r="F1637" s="27">
        <f t="shared" si="25"/>
        <v>54</v>
      </c>
    </row>
    <row r="1638" spans="1:6" x14ac:dyDescent="0.25">
      <c r="A1638" s="26">
        <v>54.366700000000002</v>
      </c>
      <c r="B1638" s="17">
        <v>0.18</v>
      </c>
      <c r="C1638" s="17">
        <v>5.9660999999999999E-2</v>
      </c>
      <c r="D1638" s="17">
        <v>1.4674E-2</v>
      </c>
      <c r="E1638" s="17">
        <v>5.7499999999999999E-3</v>
      </c>
      <c r="F1638" s="27">
        <f t="shared" si="25"/>
        <v>54</v>
      </c>
    </row>
    <row r="1639" spans="1:6" x14ac:dyDescent="0.25">
      <c r="A1639" s="26">
        <v>54.4</v>
      </c>
      <c r="B1639" s="17">
        <v>0.18</v>
      </c>
      <c r="C1639" s="17">
        <v>5.9601000000000001E-2</v>
      </c>
      <c r="D1639" s="17">
        <v>1.4654E-2</v>
      </c>
      <c r="E1639" s="17">
        <v>5.7400000000000003E-3</v>
      </c>
      <c r="F1639" s="27">
        <f t="shared" si="25"/>
        <v>54</v>
      </c>
    </row>
    <row r="1640" spans="1:6" x14ac:dyDescent="0.25">
      <c r="A1640" s="26">
        <v>54.433300000000003</v>
      </c>
      <c r="B1640" s="17">
        <v>0.18</v>
      </c>
      <c r="C1640" s="17">
        <v>5.9565E-2</v>
      </c>
      <c r="D1640" s="17">
        <v>1.4619999999999999E-2</v>
      </c>
      <c r="E1640" s="17">
        <v>5.7349999999999996E-3</v>
      </c>
      <c r="F1640" s="27">
        <f t="shared" si="25"/>
        <v>54</v>
      </c>
    </row>
    <row r="1641" spans="1:6" x14ac:dyDescent="0.25">
      <c r="A1641" s="26">
        <v>54.466700000000003</v>
      </c>
      <c r="B1641" s="17">
        <v>0.18</v>
      </c>
      <c r="C1641" s="17">
        <v>5.9469000000000001E-2</v>
      </c>
      <c r="D1641" s="17">
        <v>1.4598E-2</v>
      </c>
      <c r="E1641" s="17">
        <v>5.7210000000000004E-3</v>
      </c>
      <c r="F1641" s="27">
        <f t="shared" si="25"/>
        <v>54</v>
      </c>
    </row>
    <row r="1642" spans="1:6" x14ac:dyDescent="0.25">
      <c r="A1642" s="26">
        <v>54.5</v>
      </c>
      <c r="B1642" s="17">
        <v>0.18</v>
      </c>
      <c r="C1642" s="17">
        <v>5.9422999999999997E-2</v>
      </c>
      <c r="D1642" s="17">
        <v>1.4578000000000001E-2</v>
      </c>
      <c r="E1642" s="17">
        <v>5.7109999999999999E-3</v>
      </c>
      <c r="F1642" s="27">
        <f t="shared" si="25"/>
        <v>55</v>
      </c>
    </row>
    <row r="1643" spans="1:6" x14ac:dyDescent="0.25">
      <c r="A1643" s="26">
        <v>54.533299999999997</v>
      </c>
      <c r="B1643" s="17">
        <v>0.18</v>
      </c>
      <c r="C1643" s="17">
        <v>5.9364E-2</v>
      </c>
      <c r="D1643" s="17">
        <v>1.456E-2</v>
      </c>
      <c r="E1643" s="17">
        <v>5.7060000000000001E-3</v>
      </c>
      <c r="F1643" s="27">
        <f t="shared" si="25"/>
        <v>55</v>
      </c>
    </row>
    <row r="1644" spans="1:6" x14ac:dyDescent="0.25">
      <c r="A1644" s="26">
        <v>54.566699999999997</v>
      </c>
      <c r="B1644" s="17">
        <v>0.18</v>
      </c>
      <c r="C1644" s="17">
        <v>5.9304999999999997E-2</v>
      </c>
      <c r="D1644" s="17">
        <v>1.4540000000000001E-2</v>
      </c>
      <c r="E1644" s="17">
        <v>5.6870000000000002E-3</v>
      </c>
      <c r="F1644" s="27">
        <f t="shared" si="25"/>
        <v>55</v>
      </c>
    </row>
    <row r="1645" spans="1:6" x14ac:dyDescent="0.25">
      <c r="A1645" s="26">
        <v>54.6</v>
      </c>
      <c r="B1645" s="17">
        <v>0.18</v>
      </c>
      <c r="C1645" s="17">
        <v>5.9208999999999998E-2</v>
      </c>
      <c r="D1645" s="17">
        <v>1.4519000000000001E-2</v>
      </c>
      <c r="E1645" s="17">
        <v>5.6820000000000004E-3</v>
      </c>
      <c r="F1645" s="27">
        <f t="shared" si="25"/>
        <v>55</v>
      </c>
    </row>
    <row r="1646" spans="1:6" x14ac:dyDescent="0.25">
      <c r="A1646" s="26">
        <v>54.633299999999998</v>
      </c>
      <c r="B1646" s="17">
        <v>0.18</v>
      </c>
      <c r="C1646" s="17">
        <v>5.9163E-2</v>
      </c>
      <c r="D1646" s="17">
        <v>1.4506E-2</v>
      </c>
      <c r="F1646" s="27">
        <f t="shared" si="25"/>
        <v>55</v>
      </c>
    </row>
    <row r="1647" spans="1:6" x14ac:dyDescent="0.25">
      <c r="A1647" s="26">
        <v>54.666699999999999</v>
      </c>
      <c r="B1647" s="17">
        <v>0.18</v>
      </c>
      <c r="C1647" s="17">
        <v>5.9126999999999999E-2</v>
      </c>
      <c r="D1647" s="17">
        <v>1.4494999999999999E-2</v>
      </c>
      <c r="E1647" s="17">
        <v>5.6769999999999998E-3</v>
      </c>
      <c r="F1647" s="27">
        <f t="shared" si="25"/>
        <v>55</v>
      </c>
    </row>
    <row r="1648" spans="1:6" x14ac:dyDescent="0.25">
      <c r="A1648" s="26">
        <v>54.7</v>
      </c>
      <c r="B1648" s="17">
        <v>0.18</v>
      </c>
      <c r="C1648" s="17">
        <v>5.9112999999999999E-2</v>
      </c>
      <c r="D1648" s="17">
        <v>1.4481000000000001E-2</v>
      </c>
      <c r="E1648" s="17">
        <v>5.6670000000000002E-3</v>
      </c>
      <c r="F1648" s="27">
        <f t="shared" si="25"/>
        <v>55</v>
      </c>
    </row>
    <row r="1649" spans="1:6" x14ac:dyDescent="0.25">
      <c r="A1649" s="26">
        <v>54.7333</v>
      </c>
      <c r="B1649" s="17">
        <v>0.18</v>
      </c>
      <c r="C1649" s="17">
        <v>5.8985000000000003E-2</v>
      </c>
      <c r="D1649" s="17">
        <v>1.4419E-2</v>
      </c>
      <c r="E1649" s="17">
        <v>5.6579999999999998E-3</v>
      </c>
      <c r="F1649" s="27">
        <f t="shared" si="25"/>
        <v>55</v>
      </c>
    </row>
    <row r="1650" spans="1:6" x14ac:dyDescent="0.25">
      <c r="A1650" s="26">
        <v>54.7667</v>
      </c>
      <c r="B1650" s="17">
        <v>0.18</v>
      </c>
      <c r="C1650" s="17">
        <v>5.8894000000000002E-2</v>
      </c>
      <c r="D1650" s="17">
        <v>1.439E-2</v>
      </c>
      <c r="E1650" s="17">
        <v>5.633E-3</v>
      </c>
      <c r="F1650" s="27">
        <f t="shared" si="25"/>
        <v>55</v>
      </c>
    </row>
    <row r="1651" spans="1:6" x14ac:dyDescent="0.25">
      <c r="A1651" s="26">
        <v>54.8</v>
      </c>
      <c r="B1651" s="17">
        <v>0.18</v>
      </c>
      <c r="C1651" s="17">
        <v>5.883E-2</v>
      </c>
      <c r="D1651" s="17">
        <v>1.4361000000000001E-2</v>
      </c>
      <c r="E1651" s="17">
        <v>5.6140000000000001E-3</v>
      </c>
      <c r="F1651" s="27">
        <f t="shared" si="25"/>
        <v>55</v>
      </c>
    </row>
    <row r="1652" spans="1:6" x14ac:dyDescent="0.25">
      <c r="A1652" s="26">
        <v>54.833300000000001</v>
      </c>
      <c r="B1652" s="17">
        <v>0.18</v>
      </c>
      <c r="C1652" s="17">
        <v>5.8735000000000002E-2</v>
      </c>
      <c r="D1652" s="17">
        <v>1.4307E-2</v>
      </c>
      <c r="E1652" s="17">
        <v>5.5989999999999998E-3</v>
      </c>
      <c r="F1652" s="27">
        <f t="shared" si="25"/>
        <v>55</v>
      </c>
    </row>
    <row r="1653" spans="1:6" x14ac:dyDescent="0.25">
      <c r="A1653" s="26">
        <v>54.866700000000002</v>
      </c>
      <c r="B1653" s="17">
        <v>0.18</v>
      </c>
      <c r="C1653" s="17">
        <v>5.8688999999999998E-2</v>
      </c>
      <c r="D1653" s="17">
        <v>1.4285000000000001E-2</v>
      </c>
      <c r="E1653" s="17">
        <v>5.5950000000000001E-3</v>
      </c>
      <c r="F1653" s="27">
        <f t="shared" si="25"/>
        <v>55</v>
      </c>
    </row>
    <row r="1654" spans="1:6" x14ac:dyDescent="0.25">
      <c r="A1654" s="26">
        <v>54.9</v>
      </c>
      <c r="B1654" s="17">
        <v>0.18</v>
      </c>
      <c r="C1654" s="17">
        <v>5.8652000000000003E-2</v>
      </c>
      <c r="D1654" s="17">
        <v>1.4267E-2</v>
      </c>
      <c r="E1654" s="17">
        <v>5.5849999999999997E-3</v>
      </c>
      <c r="F1654" s="27">
        <f t="shared" si="25"/>
        <v>55</v>
      </c>
    </row>
    <row r="1655" spans="1:6" x14ac:dyDescent="0.25">
      <c r="A1655" s="26">
        <v>54.933300000000003</v>
      </c>
      <c r="B1655" s="17">
        <v>0.18</v>
      </c>
      <c r="C1655" s="17">
        <v>5.8578999999999999E-2</v>
      </c>
      <c r="D1655" s="17">
        <v>1.4241999999999999E-2</v>
      </c>
      <c r="E1655" s="17">
        <v>5.5560000000000002E-3</v>
      </c>
      <c r="F1655" s="27">
        <f t="shared" si="25"/>
        <v>55</v>
      </c>
    </row>
    <row r="1656" spans="1:6" x14ac:dyDescent="0.25">
      <c r="A1656" s="26">
        <v>54.966700000000003</v>
      </c>
      <c r="B1656" s="17">
        <v>0.18</v>
      </c>
      <c r="C1656" s="17">
        <v>5.8514999999999998E-2</v>
      </c>
      <c r="D1656" s="17">
        <v>1.4238000000000001E-2</v>
      </c>
      <c r="E1656" s="17">
        <v>5.5560000000000002E-3</v>
      </c>
      <c r="F1656" s="27">
        <f t="shared" si="25"/>
        <v>55</v>
      </c>
    </row>
    <row r="1657" spans="1:6" x14ac:dyDescent="0.25">
      <c r="A1657" s="26">
        <v>55</v>
      </c>
      <c r="B1657" s="17">
        <v>0.18</v>
      </c>
      <c r="C1657" s="17">
        <v>5.8437000000000003E-2</v>
      </c>
      <c r="D1657" s="17">
        <v>1.4215E-2</v>
      </c>
      <c r="E1657" s="17">
        <v>5.5409999999999999E-3</v>
      </c>
      <c r="F1657" s="27">
        <f t="shared" si="25"/>
        <v>55</v>
      </c>
    </row>
    <row r="1658" spans="1:6" x14ac:dyDescent="0.25">
      <c r="A1658" s="26">
        <v>55.033299999999997</v>
      </c>
      <c r="B1658" s="17">
        <v>0.17</v>
      </c>
      <c r="C1658" s="17">
        <v>5.8349999999999999E-2</v>
      </c>
      <c r="D1658" s="17">
        <v>1.4193000000000001E-2</v>
      </c>
      <c r="E1658" s="17">
        <v>5.5310000000000003E-3</v>
      </c>
      <c r="F1658" s="27">
        <f t="shared" si="25"/>
        <v>55</v>
      </c>
    </row>
    <row r="1659" spans="1:6" x14ac:dyDescent="0.25">
      <c r="A1659" s="26">
        <v>55.066699999999997</v>
      </c>
      <c r="B1659" s="17">
        <v>0.17</v>
      </c>
      <c r="C1659" s="17">
        <v>5.8241000000000001E-2</v>
      </c>
      <c r="D1659" s="17">
        <v>1.4171E-2</v>
      </c>
      <c r="E1659" s="17">
        <v>5.522E-3</v>
      </c>
      <c r="F1659" s="27">
        <f t="shared" si="25"/>
        <v>55</v>
      </c>
    </row>
    <row r="1660" spans="1:6" x14ac:dyDescent="0.25">
      <c r="A1660" s="26">
        <v>55.1</v>
      </c>
      <c r="B1660" s="17">
        <v>0.17</v>
      </c>
      <c r="C1660" s="17">
        <v>5.8172000000000001E-2</v>
      </c>
      <c r="D1660" s="17">
        <v>1.4151E-2</v>
      </c>
      <c r="E1660" s="17">
        <v>5.5170000000000002E-3</v>
      </c>
      <c r="F1660" s="27">
        <f t="shared" si="25"/>
        <v>55</v>
      </c>
    </row>
    <row r="1661" spans="1:6" x14ac:dyDescent="0.25">
      <c r="A1661" s="26">
        <v>55.133299999999998</v>
      </c>
      <c r="B1661" s="17">
        <v>0.17</v>
      </c>
      <c r="C1661" s="17">
        <v>5.8104000000000003E-2</v>
      </c>
      <c r="D1661" s="17">
        <v>1.4135E-2</v>
      </c>
      <c r="E1661" s="17">
        <v>5.5069999999999997E-3</v>
      </c>
      <c r="F1661" s="27">
        <f t="shared" si="25"/>
        <v>55</v>
      </c>
    </row>
    <row r="1662" spans="1:6" x14ac:dyDescent="0.25">
      <c r="A1662" s="26">
        <v>55.166699999999999</v>
      </c>
      <c r="B1662" s="17">
        <v>0.17</v>
      </c>
      <c r="C1662" s="17">
        <v>5.8044999999999999E-2</v>
      </c>
      <c r="D1662" s="17">
        <v>1.4108000000000001E-2</v>
      </c>
      <c r="F1662" s="27">
        <f t="shared" si="25"/>
        <v>55</v>
      </c>
    </row>
    <row r="1663" spans="1:6" x14ac:dyDescent="0.25">
      <c r="A1663" s="26">
        <v>55.2</v>
      </c>
      <c r="B1663" s="17">
        <v>0.17</v>
      </c>
      <c r="C1663" s="17">
        <v>5.7976E-2</v>
      </c>
      <c r="D1663" s="17">
        <v>1.4088E-2</v>
      </c>
      <c r="E1663" s="17">
        <v>5.4970000000000001E-3</v>
      </c>
      <c r="F1663" s="27">
        <f t="shared" si="25"/>
        <v>55</v>
      </c>
    </row>
    <row r="1664" spans="1:6" x14ac:dyDescent="0.25">
      <c r="A1664" s="26">
        <v>55.2333</v>
      </c>
      <c r="B1664" s="17">
        <v>0.17</v>
      </c>
      <c r="C1664" s="17">
        <v>5.7939999999999998E-2</v>
      </c>
      <c r="D1664" s="17">
        <v>1.4066E-2</v>
      </c>
      <c r="E1664" s="17">
        <v>5.4879999999999998E-3</v>
      </c>
      <c r="F1664" s="27">
        <f t="shared" si="25"/>
        <v>55</v>
      </c>
    </row>
    <row r="1665" spans="1:6" x14ac:dyDescent="0.25">
      <c r="A1665" s="26">
        <v>55.2667</v>
      </c>
      <c r="B1665" s="17">
        <v>0.17</v>
      </c>
      <c r="C1665" s="17">
        <v>5.7867000000000002E-2</v>
      </c>
      <c r="D1665" s="17">
        <v>1.4030000000000001E-2</v>
      </c>
      <c r="E1665" s="17">
        <v>5.4879999999999998E-3</v>
      </c>
      <c r="F1665" s="27">
        <f t="shared" si="25"/>
        <v>55</v>
      </c>
    </row>
    <row r="1666" spans="1:6" x14ac:dyDescent="0.25">
      <c r="A1666" s="26">
        <v>55.3</v>
      </c>
      <c r="B1666" s="17">
        <v>0.17</v>
      </c>
      <c r="C1666" s="17">
        <v>5.7765999999999998E-2</v>
      </c>
      <c r="D1666" s="17">
        <v>1.3997000000000001E-2</v>
      </c>
      <c r="E1666" s="17">
        <v>5.4780000000000002E-3</v>
      </c>
      <c r="F1666" s="27">
        <f t="shared" si="25"/>
        <v>55</v>
      </c>
    </row>
    <row r="1667" spans="1:6" x14ac:dyDescent="0.25">
      <c r="A1667" s="26">
        <v>55.333300000000001</v>
      </c>
      <c r="B1667" s="17">
        <v>0.17</v>
      </c>
      <c r="C1667" s="17">
        <v>5.7666000000000002E-2</v>
      </c>
      <c r="D1667" s="17">
        <v>1.3981E-2</v>
      </c>
      <c r="E1667" s="17">
        <v>5.4730000000000004E-3</v>
      </c>
      <c r="F1667" s="27">
        <f t="shared" si="25"/>
        <v>55</v>
      </c>
    </row>
    <row r="1668" spans="1:6" x14ac:dyDescent="0.25">
      <c r="A1668" s="26">
        <v>55.366700000000002</v>
      </c>
      <c r="B1668" s="17">
        <v>0.17</v>
      </c>
      <c r="C1668" s="17">
        <v>5.7619999999999998E-2</v>
      </c>
      <c r="D1668" s="17">
        <v>1.3965E-2</v>
      </c>
      <c r="E1668" s="17">
        <v>5.4539999999999996E-3</v>
      </c>
      <c r="F1668" s="27">
        <f t="shared" si="25"/>
        <v>55</v>
      </c>
    </row>
    <row r="1669" spans="1:6" x14ac:dyDescent="0.25">
      <c r="A1669" s="26">
        <v>55.4</v>
      </c>
      <c r="B1669" s="17">
        <v>0.17</v>
      </c>
      <c r="C1669" s="17">
        <v>5.7520000000000002E-2</v>
      </c>
      <c r="D1669" s="17">
        <v>1.3948E-2</v>
      </c>
      <c r="F1669" s="27">
        <f t="shared" si="25"/>
        <v>55</v>
      </c>
    </row>
    <row r="1670" spans="1:6" x14ac:dyDescent="0.25">
      <c r="A1670" s="26">
        <v>55.433300000000003</v>
      </c>
      <c r="B1670" s="17">
        <v>0.17</v>
      </c>
      <c r="C1670" s="17">
        <v>5.7466000000000003E-2</v>
      </c>
      <c r="D1670" s="17">
        <v>1.3934E-2</v>
      </c>
      <c r="E1670" s="17">
        <v>5.4489999999999999E-3</v>
      </c>
      <c r="F1670" s="27">
        <f t="shared" si="25"/>
        <v>55</v>
      </c>
    </row>
    <row r="1671" spans="1:6" x14ac:dyDescent="0.25">
      <c r="A1671" s="26">
        <v>55.466700000000003</v>
      </c>
      <c r="B1671" s="17">
        <v>0.17</v>
      </c>
      <c r="C1671" s="17">
        <v>5.7402000000000002E-2</v>
      </c>
      <c r="D1671" s="17">
        <v>1.3916E-2</v>
      </c>
      <c r="E1671" s="17">
        <v>5.4390000000000003E-3</v>
      </c>
      <c r="F1671" s="27">
        <f t="shared" si="25"/>
        <v>55</v>
      </c>
    </row>
    <row r="1672" spans="1:6" x14ac:dyDescent="0.25">
      <c r="A1672" s="26">
        <v>55.5</v>
      </c>
      <c r="B1672" s="17">
        <v>0.17</v>
      </c>
      <c r="C1672" s="17">
        <v>5.7361000000000002E-2</v>
      </c>
      <c r="D1672" s="17">
        <v>1.3894E-2</v>
      </c>
      <c r="E1672" s="17">
        <v>5.4299999999999999E-3</v>
      </c>
      <c r="F1672" s="27">
        <f t="shared" si="25"/>
        <v>56</v>
      </c>
    </row>
    <row r="1673" spans="1:6" x14ac:dyDescent="0.25">
      <c r="A1673" s="26">
        <v>55.533299999999997</v>
      </c>
      <c r="B1673" s="17">
        <v>0.17</v>
      </c>
      <c r="C1673" s="17">
        <v>5.7265000000000003E-2</v>
      </c>
      <c r="D1673" s="17">
        <v>1.3859E-2</v>
      </c>
      <c r="E1673" s="17">
        <v>5.4200000000000003E-3</v>
      </c>
      <c r="F1673" s="27">
        <f t="shared" ref="F1673:F1736" si="26">ROUND(A1673,0)</f>
        <v>56</v>
      </c>
    </row>
    <row r="1674" spans="1:6" x14ac:dyDescent="0.25">
      <c r="A1674" s="26">
        <v>55.566699999999997</v>
      </c>
      <c r="B1674" s="17">
        <v>0.17</v>
      </c>
      <c r="C1674" s="17">
        <v>5.7196999999999998E-2</v>
      </c>
      <c r="D1674" s="17">
        <v>1.3835999999999999E-2</v>
      </c>
      <c r="E1674" s="17">
        <v>5.4099999999999999E-3</v>
      </c>
      <c r="F1674" s="27">
        <f t="shared" si="26"/>
        <v>56</v>
      </c>
    </row>
    <row r="1675" spans="1:6" x14ac:dyDescent="0.25">
      <c r="A1675" s="26">
        <v>55.6</v>
      </c>
      <c r="B1675" s="17">
        <v>0.17</v>
      </c>
      <c r="C1675" s="17">
        <v>5.7138000000000001E-2</v>
      </c>
      <c r="D1675" s="17">
        <v>1.3821E-2</v>
      </c>
      <c r="E1675" s="17">
        <v>5.4099999999999999E-3</v>
      </c>
      <c r="F1675" s="27">
        <f t="shared" si="26"/>
        <v>56</v>
      </c>
    </row>
    <row r="1676" spans="1:6" x14ac:dyDescent="0.25">
      <c r="A1676" s="26">
        <v>55.633299999999998</v>
      </c>
      <c r="B1676" s="17">
        <v>0.17</v>
      </c>
      <c r="C1676" s="17">
        <v>5.7100999999999999E-2</v>
      </c>
      <c r="D1676" s="17">
        <v>1.3802999999999999E-2</v>
      </c>
      <c r="F1676" s="27">
        <f t="shared" si="26"/>
        <v>56</v>
      </c>
    </row>
    <row r="1677" spans="1:6" x14ac:dyDescent="0.25">
      <c r="A1677" s="26">
        <v>55.666699999999999</v>
      </c>
      <c r="B1677" s="17">
        <v>0.17</v>
      </c>
      <c r="C1677" s="17">
        <v>5.7033E-2</v>
      </c>
      <c r="D1677" s="17">
        <v>1.379E-2</v>
      </c>
      <c r="E1677" s="17">
        <v>5.4060000000000002E-3</v>
      </c>
      <c r="F1677" s="27">
        <f t="shared" si="26"/>
        <v>56</v>
      </c>
    </row>
    <row r="1678" spans="1:6" x14ac:dyDescent="0.25">
      <c r="A1678" s="26">
        <v>55.7</v>
      </c>
      <c r="B1678" s="17">
        <v>0.17</v>
      </c>
      <c r="C1678" s="17">
        <v>5.6992000000000001E-2</v>
      </c>
      <c r="D1678" s="17">
        <v>1.3772E-2</v>
      </c>
      <c r="E1678" s="17">
        <v>5.3959999999999998E-3</v>
      </c>
      <c r="F1678" s="27">
        <f t="shared" si="26"/>
        <v>56</v>
      </c>
    </row>
    <row r="1679" spans="1:6" x14ac:dyDescent="0.25">
      <c r="A1679" s="26">
        <v>55.7333</v>
      </c>
      <c r="B1679" s="17">
        <v>0.17</v>
      </c>
      <c r="C1679" s="17">
        <v>5.6927999999999999E-2</v>
      </c>
      <c r="D1679" s="17">
        <v>1.3752E-2</v>
      </c>
      <c r="E1679" s="17">
        <v>5.391E-3</v>
      </c>
      <c r="F1679" s="27">
        <f t="shared" si="26"/>
        <v>56</v>
      </c>
    </row>
    <row r="1680" spans="1:6" x14ac:dyDescent="0.25">
      <c r="A1680" s="26">
        <v>55.7667</v>
      </c>
      <c r="B1680" s="17">
        <v>0.17</v>
      </c>
      <c r="C1680" s="17">
        <v>5.6764000000000002E-2</v>
      </c>
      <c r="D1680" s="17">
        <v>1.367E-2</v>
      </c>
      <c r="E1680" s="17">
        <v>5.3619999999999996E-3</v>
      </c>
      <c r="F1680" s="27">
        <f t="shared" si="26"/>
        <v>56</v>
      </c>
    </row>
    <row r="1681" spans="1:6" x14ac:dyDescent="0.25">
      <c r="A1681" s="26">
        <v>55.8</v>
      </c>
      <c r="B1681" s="17">
        <v>0.17</v>
      </c>
      <c r="C1681" s="17">
        <v>5.6731999999999998E-2</v>
      </c>
      <c r="D1681" s="17">
        <v>1.3648E-2</v>
      </c>
      <c r="E1681" s="17">
        <v>5.3569999999999998E-3</v>
      </c>
      <c r="F1681" s="27">
        <f t="shared" si="26"/>
        <v>56</v>
      </c>
    </row>
    <row r="1682" spans="1:6" x14ac:dyDescent="0.25">
      <c r="A1682" s="26">
        <v>55.833300000000001</v>
      </c>
      <c r="B1682" s="17">
        <v>0.17</v>
      </c>
      <c r="C1682" s="17">
        <v>5.6640999999999997E-2</v>
      </c>
      <c r="D1682" s="17">
        <v>1.3624000000000001E-2</v>
      </c>
      <c r="E1682" s="17">
        <v>5.3480000000000003E-3</v>
      </c>
      <c r="F1682" s="27">
        <f t="shared" si="26"/>
        <v>56</v>
      </c>
    </row>
    <row r="1683" spans="1:6" x14ac:dyDescent="0.25">
      <c r="A1683" s="26">
        <v>55.866700000000002</v>
      </c>
      <c r="B1683" s="17">
        <v>0.17</v>
      </c>
      <c r="C1683" s="17">
        <v>5.6550000000000003E-2</v>
      </c>
      <c r="D1683" s="17">
        <v>1.3601E-2</v>
      </c>
      <c r="E1683" s="17">
        <v>5.3330000000000001E-3</v>
      </c>
      <c r="F1683" s="27">
        <f t="shared" si="26"/>
        <v>56</v>
      </c>
    </row>
    <row r="1684" spans="1:6" x14ac:dyDescent="0.25">
      <c r="A1684" s="26">
        <v>55.9</v>
      </c>
      <c r="B1684" s="17">
        <v>0.17</v>
      </c>
      <c r="C1684" s="17">
        <v>5.6500000000000002E-2</v>
      </c>
      <c r="D1684" s="17">
        <v>1.3580999999999999E-2</v>
      </c>
      <c r="E1684" s="17">
        <v>5.3280000000000003E-3</v>
      </c>
      <c r="F1684" s="27">
        <f t="shared" si="26"/>
        <v>56</v>
      </c>
    </row>
    <row r="1685" spans="1:6" x14ac:dyDescent="0.25">
      <c r="A1685" s="26">
        <v>55.933300000000003</v>
      </c>
      <c r="B1685" s="17">
        <v>0.17</v>
      </c>
      <c r="C1685" s="17">
        <v>5.6426999999999998E-2</v>
      </c>
      <c r="D1685" s="17">
        <v>1.3559E-2</v>
      </c>
      <c r="E1685" s="17">
        <v>5.3280000000000003E-3</v>
      </c>
      <c r="F1685" s="27">
        <f t="shared" si="26"/>
        <v>56</v>
      </c>
    </row>
    <row r="1686" spans="1:6" x14ac:dyDescent="0.25">
      <c r="A1686" s="26">
        <v>55.966700000000003</v>
      </c>
      <c r="B1686" s="17">
        <v>0.17</v>
      </c>
      <c r="C1686" s="17">
        <v>5.6335000000000003E-2</v>
      </c>
      <c r="D1686" s="17">
        <v>1.3544E-2</v>
      </c>
      <c r="E1686" s="17">
        <v>5.3039999999999997E-3</v>
      </c>
      <c r="F1686" s="27">
        <f t="shared" si="26"/>
        <v>56</v>
      </c>
    </row>
    <row r="1687" spans="1:6" x14ac:dyDescent="0.25">
      <c r="A1687" s="26">
        <v>56</v>
      </c>
      <c r="B1687" s="17">
        <v>0.17</v>
      </c>
      <c r="C1687" s="17">
        <v>5.6262E-2</v>
      </c>
      <c r="D1687" s="17">
        <v>1.3521E-2</v>
      </c>
      <c r="E1687" s="17">
        <v>5.2940000000000001E-3</v>
      </c>
      <c r="F1687" s="27">
        <f t="shared" si="26"/>
        <v>56</v>
      </c>
    </row>
    <row r="1688" spans="1:6" x14ac:dyDescent="0.25">
      <c r="A1688" s="26">
        <v>56.033299999999997</v>
      </c>
      <c r="B1688" s="17">
        <v>0.17</v>
      </c>
      <c r="C1688" s="17">
        <v>5.6170999999999999E-2</v>
      </c>
      <c r="D1688" s="17">
        <v>1.3504E-2</v>
      </c>
      <c r="E1688" s="17">
        <v>5.2890000000000003E-3</v>
      </c>
      <c r="F1688" s="27">
        <f t="shared" si="26"/>
        <v>56</v>
      </c>
    </row>
    <row r="1689" spans="1:6" x14ac:dyDescent="0.25">
      <c r="A1689" s="26">
        <v>56.066699999999997</v>
      </c>
      <c r="B1689" s="17">
        <v>0.17</v>
      </c>
      <c r="C1689" s="17">
        <v>5.6120999999999997E-2</v>
      </c>
      <c r="D1689" s="17">
        <v>1.3488E-2</v>
      </c>
      <c r="E1689" s="17">
        <v>5.2839999999999996E-3</v>
      </c>
      <c r="F1689" s="27">
        <f t="shared" si="26"/>
        <v>56</v>
      </c>
    </row>
    <row r="1690" spans="1:6" x14ac:dyDescent="0.25">
      <c r="A1690" s="26">
        <v>56.1</v>
      </c>
      <c r="B1690" s="17">
        <v>0.17</v>
      </c>
      <c r="C1690" s="17">
        <v>5.6078999999999997E-2</v>
      </c>
      <c r="D1690" s="17">
        <v>1.3468000000000001E-2</v>
      </c>
      <c r="E1690" s="17">
        <v>5.2750000000000002E-3</v>
      </c>
      <c r="F1690" s="27">
        <f t="shared" si="26"/>
        <v>56</v>
      </c>
    </row>
    <row r="1691" spans="1:6" x14ac:dyDescent="0.25">
      <c r="A1691" s="26">
        <v>56.133299999999998</v>
      </c>
      <c r="B1691" s="17">
        <v>0.17</v>
      </c>
      <c r="C1691" s="17">
        <v>5.6051999999999998E-2</v>
      </c>
      <c r="D1691" s="17">
        <v>1.345E-2</v>
      </c>
      <c r="E1691" s="17">
        <v>5.2700000000000004E-3</v>
      </c>
      <c r="F1691" s="27">
        <f t="shared" si="26"/>
        <v>56</v>
      </c>
    </row>
    <row r="1692" spans="1:6" x14ac:dyDescent="0.25">
      <c r="A1692" s="26">
        <v>56.166699999999999</v>
      </c>
      <c r="B1692" s="17">
        <v>0.17</v>
      </c>
      <c r="C1692" s="17">
        <v>5.5988000000000003E-2</v>
      </c>
      <c r="D1692" s="17">
        <v>1.3426E-2</v>
      </c>
      <c r="E1692" s="17">
        <v>5.2509999999999996E-3</v>
      </c>
      <c r="F1692" s="27">
        <f t="shared" si="26"/>
        <v>56</v>
      </c>
    </row>
    <row r="1693" spans="1:6" x14ac:dyDescent="0.25">
      <c r="A1693" s="26">
        <v>56.2</v>
      </c>
      <c r="B1693" s="17">
        <v>0.17</v>
      </c>
      <c r="C1693" s="17">
        <v>5.5914999999999999E-2</v>
      </c>
      <c r="D1693" s="17">
        <v>1.3402000000000001E-2</v>
      </c>
      <c r="E1693" s="17">
        <v>5.2459999999999998E-3</v>
      </c>
      <c r="F1693" s="27">
        <f t="shared" si="26"/>
        <v>56</v>
      </c>
    </row>
    <row r="1694" spans="1:6" x14ac:dyDescent="0.25">
      <c r="A1694" s="26">
        <v>56.2333</v>
      </c>
      <c r="B1694" s="17">
        <v>0.17</v>
      </c>
      <c r="C1694" s="17">
        <v>5.5837999999999999E-2</v>
      </c>
      <c r="D1694" s="17">
        <v>1.3379E-2</v>
      </c>
      <c r="E1694" s="17">
        <v>5.2360000000000002E-3</v>
      </c>
      <c r="F1694" s="27">
        <f t="shared" si="26"/>
        <v>56</v>
      </c>
    </row>
    <row r="1695" spans="1:6" x14ac:dyDescent="0.25">
      <c r="A1695" s="26">
        <v>56.2667</v>
      </c>
      <c r="B1695" s="17">
        <v>0.17</v>
      </c>
      <c r="C1695" s="17">
        <v>5.5768999999999999E-2</v>
      </c>
      <c r="D1695" s="17">
        <v>1.3368E-2</v>
      </c>
      <c r="F1695" s="27">
        <f t="shared" si="26"/>
        <v>56</v>
      </c>
    </row>
    <row r="1696" spans="1:6" x14ac:dyDescent="0.25">
      <c r="A1696" s="26">
        <v>56.3</v>
      </c>
      <c r="B1696" s="17">
        <v>0.17</v>
      </c>
      <c r="C1696" s="17">
        <v>5.5687E-2</v>
      </c>
      <c r="D1696" s="17">
        <v>1.3346E-2</v>
      </c>
      <c r="E1696" s="17">
        <v>5.2310000000000004E-3</v>
      </c>
      <c r="F1696" s="27">
        <f t="shared" si="26"/>
        <v>56</v>
      </c>
    </row>
    <row r="1697" spans="1:6" x14ac:dyDescent="0.25">
      <c r="A1697" s="26">
        <v>56.333300000000001</v>
      </c>
      <c r="B1697" s="17">
        <v>0.17</v>
      </c>
      <c r="C1697" s="17">
        <v>5.5663999999999998E-2</v>
      </c>
      <c r="D1697" s="17">
        <v>1.3332999999999999E-2</v>
      </c>
      <c r="E1697" s="17">
        <v>5.2119999999999996E-3</v>
      </c>
      <c r="F1697" s="27">
        <f t="shared" si="26"/>
        <v>56</v>
      </c>
    </row>
    <row r="1698" spans="1:6" x14ac:dyDescent="0.25">
      <c r="A1698" s="26">
        <v>56.366700000000002</v>
      </c>
      <c r="B1698" s="17">
        <v>0.17</v>
      </c>
      <c r="C1698" s="17">
        <v>5.5646000000000001E-2</v>
      </c>
      <c r="D1698" s="17">
        <v>1.3313E-2</v>
      </c>
      <c r="E1698" s="17">
        <v>5.1970000000000002E-3</v>
      </c>
      <c r="F1698" s="27">
        <f t="shared" si="26"/>
        <v>56</v>
      </c>
    </row>
    <row r="1699" spans="1:6" x14ac:dyDescent="0.25">
      <c r="A1699" s="26">
        <v>56.4</v>
      </c>
      <c r="B1699" s="17">
        <v>0.17</v>
      </c>
      <c r="C1699" s="17">
        <v>5.5608999999999999E-2</v>
      </c>
      <c r="D1699" s="17">
        <v>1.3291000000000001E-2</v>
      </c>
      <c r="E1699" s="17">
        <v>5.1929999999999997E-3</v>
      </c>
      <c r="F1699" s="27">
        <f t="shared" si="26"/>
        <v>56</v>
      </c>
    </row>
    <row r="1700" spans="1:6" x14ac:dyDescent="0.25">
      <c r="A1700" s="26">
        <v>56.433300000000003</v>
      </c>
      <c r="B1700" s="17">
        <v>0.17</v>
      </c>
      <c r="C1700" s="17">
        <v>5.5544999999999997E-2</v>
      </c>
      <c r="D1700" s="17">
        <v>1.3269E-2</v>
      </c>
      <c r="E1700" s="17">
        <v>5.1729999999999996E-3</v>
      </c>
      <c r="F1700" s="27">
        <f t="shared" si="26"/>
        <v>56</v>
      </c>
    </row>
    <row r="1701" spans="1:6" x14ac:dyDescent="0.25">
      <c r="A1701" s="26">
        <v>56.466700000000003</v>
      </c>
      <c r="B1701" s="17">
        <v>0.17</v>
      </c>
      <c r="C1701" s="17">
        <v>5.5500000000000001E-2</v>
      </c>
      <c r="D1701" s="17">
        <v>1.3249E-2</v>
      </c>
      <c r="E1701" s="17">
        <v>5.1640000000000002E-3</v>
      </c>
      <c r="F1701" s="27">
        <f t="shared" si="26"/>
        <v>56</v>
      </c>
    </row>
    <row r="1702" spans="1:6" x14ac:dyDescent="0.25">
      <c r="A1702" s="26">
        <v>56.5</v>
      </c>
      <c r="B1702" s="17">
        <v>0.17</v>
      </c>
      <c r="C1702" s="17">
        <v>5.5421999999999999E-2</v>
      </c>
      <c r="D1702" s="17">
        <v>1.3228999999999999E-2</v>
      </c>
      <c r="E1702" s="17">
        <v>5.1590000000000004E-3</v>
      </c>
      <c r="F1702" s="27">
        <f t="shared" si="26"/>
        <v>57</v>
      </c>
    </row>
    <row r="1703" spans="1:6" x14ac:dyDescent="0.25">
      <c r="A1703" s="26">
        <v>56.533299999999997</v>
      </c>
      <c r="B1703" s="17">
        <v>0.17</v>
      </c>
      <c r="C1703" s="17">
        <v>5.5349000000000002E-2</v>
      </c>
      <c r="D1703" s="17">
        <v>1.3202E-2</v>
      </c>
      <c r="E1703" s="17">
        <v>5.1440000000000001E-3</v>
      </c>
      <c r="F1703" s="27">
        <f t="shared" si="26"/>
        <v>57</v>
      </c>
    </row>
    <row r="1704" spans="1:6" x14ac:dyDescent="0.25">
      <c r="A1704" s="26">
        <v>56.566699999999997</v>
      </c>
      <c r="B1704" s="17">
        <v>0.17</v>
      </c>
      <c r="C1704" s="17">
        <v>5.5266999999999997E-2</v>
      </c>
      <c r="D1704" s="17">
        <v>1.3185000000000001E-2</v>
      </c>
      <c r="E1704" s="17">
        <v>5.1440000000000001E-3</v>
      </c>
      <c r="F1704" s="27">
        <f t="shared" si="26"/>
        <v>57</v>
      </c>
    </row>
    <row r="1705" spans="1:6" x14ac:dyDescent="0.25">
      <c r="A1705" s="26">
        <v>56.6</v>
      </c>
      <c r="B1705" s="17">
        <v>0.17</v>
      </c>
      <c r="C1705" s="17">
        <v>5.5203000000000002E-2</v>
      </c>
      <c r="D1705" s="17">
        <v>1.316E-2</v>
      </c>
      <c r="E1705" s="17">
        <v>5.1399999999999996E-3</v>
      </c>
      <c r="F1705" s="27">
        <f t="shared" si="26"/>
        <v>57</v>
      </c>
    </row>
    <row r="1706" spans="1:6" x14ac:dyDescent="0.25">
      <c r="A1706" s="26">
        <v>56.633299999999998</v>
      </c>
      <c r="B1706" s="17">
        <v>0.17</v>
      </c>
      <c r="C1706" s="17">
        <v>5.5115999999999998E-2</v>
      </c>
      <c r="D1706" s="17">
        <v>1.3143E-2</v>
      </c>
      <c r="E1706" s="17">
        <v>5.1349999999999998E-3</v>
      </c>
      <c r="F1706" s="27">
        <f t="shared" si="26"/>
        <v>57</v>
      </c>
    </row>
    <row r="1707" spans="1:6" x14ac:dyDescent="0.25">
      <c r="A1707" s="26">
        <v>56.666699999999999</v>
      </c>
      <c r="B1707" s="17">
        <v>0.17</v>
      </c>
      <c r="C1707" s="17">
        <v>5.5048E-2</v>
      </c>
      <c r="D1707" s="17">
        <v>1.3125E-2</v>
      </c>
      <c r="E1707" s="17">
        <v>5.1110000000000001E-3</v>
      </c>
      <c r="F1707" s="27">
        <f t="shared" si="26"/>
        <v>57</v>
      </c>
    </row>
    <row r="1708" spans="1:6" x14ac:dyDescent="0.25">
      <c r="A1708" s="26">
        <v>56.7</v>
      </c>
      <c r="B1708" s="17">
        <v>0.17</v>
      </c>
      <c r="C1708" s="17">
        <v>5.4969999999999998E-2</v>
      </c>
      <c r="D1708" s="17">
        <v>1.3101E-2</v>
      </c>
      <c r="E1708" s="17">
        <v>5.1060000000000003E-3</v>
      </c>
      <c r="F1708" s="27">
        <f t="shared" si="26"/>
        <v>57</v>
      </c>
    </row>
    <row r="1709" spans="1:6" x14ac:dyDescent="0.25">
      <c r="A1709" s="26">
        <v>56.7333</v>
      </c>
      <c r="B1709" s="17">
        <v>0.17</v>
      </c>
      <c r="C1709" s="17">
        <v>5.4900999999999998E-2</v>
      </c>
      <c r="D1709" s="17">
        <v>1.3087E-2</v>
      </c>
      <c r="E1709" s="17">
        <v>5.1060000000000003E-3</v>
      </c>
      <c r="F1709" s="27">
        <f t="shared" si="26"/>
        <v>57</v>
      </c>
    </row>
    <row r="1710" spans="1:6" x14ac:dyDescent="0.25">
      <c r="A1710" s="26">
        <v>56.7667</v>
      </c>
      <c r="B1710" s="17">
        <v>0.17</v>
      </c>
      <c r="C1710" s="17">
        <v>5.4778E-2</v>
      </c>
      <c r="D1710" s="17">
        <v>1.3048000000000001E-2</v>
      </c>
      <c r="E1710" s="17">
        <v>5.0769999999999999E-3</v>
      </c>
      <c r="F1710" s="27">
        <f t="shared" si="26"/>
        <v>57</v>
      </c>
    </row>
    <row r="1711" spans="1:6" x14ac:dyDescent="0.25">
      <c r="A1711" s="26">
        <v>56.8</v>
      </c>
      <c r="B1711" s="17">
        <v>0.17</v>
      </c>
      <c r="C1711" s="17">
        <v>5.4677999999999997E-2</v>
      </c>
      <c r="D1711" s="17">
        <v>1.2999E-2</v>
      </c>
      <c r="E1711" s="17">
        <v>5.0530000000000002E-3</v>
      </c>
      <c r="F1711" s="27">
        <f t="shared" si="26"/>
        <v>57</v>
      </c>
    </row>
    <row r="1712" spans="1:6" x14ac:dyDescent="0.25">
      <c r="A1712" s="26">
        <v>56.833300000000001</v>
      </c>
      <c r="B1712" s="17">
        <v>0.17</v>
      </c>
      <c r="C1712" s="17">
        <v>5.4632E-2</v>
      </c>
      <c r="D1712" s="17">
        <v>1.2988E-2</v>
      </c>
      <c r="E1712" s="17">
        <v>5.0480000000000004E-3</v>
      </c>
      <c r="F1712" s="27">
        <f t="shared" si="26"/>
        <v>57</v>
      </c>
    </row>
    <row r="1713" spans="1:6" x14ac:dyDescent="0.25">
      <c r="A1713" s="26">
        <v>56.866700000000002</v>
      </c>
      <c r="B1713" s="17">
        <v>0.17</v>
      </c>
      <c r="C1713" s="17">
        <v>5.4559999999999997E-2</v>
      </c>
      <c r="D1713" s="17">
        <v>1.2959E-2</v>
      </c>
      <c r="E1713" s="17">
        <v>5.0239999999999998E-3</v>
      </c>
      <c r="F1713" s="27">
        <f t="shared" si="26"/>
        <v>57</v>
      </c>
    </row>
    <row r="1714" spans="1:6" x14ac:dyDescent="0.25">
      <c r="A1714" s="26">
        <v>56.9</v>
      </c>
      <c r="B1714" s="17">
        <v>0.17</v>
      </c>
      <c r="C1714" s="17">
        <v>5.4517999999999997E-2</v>
      </c>
      <c r="D1714" s="17">
        <v>1.2944000000000001E-2</v>
      </c>
      <c r="E1714" s="17">
        <v>5.0239999999999998E-3</v>
      </c>
      <c r="F1714" s="27">
        <f t="shared" si="26"/>
        <v>57</v>
      </c>
    </row>
    <row r="1715" spans="1:6" x14ac:dyDescent="0.25">
      <c r="A1715" s="26">
        <v>56.933300000000003</v>
      </c>
      <c r="B1715" s="17">
        <v>0.17</v>
      </c>
      <c r="C1715" s="17">
        <v>5.4421999999999998E-2</v>
      </c>
      <c r="D1715" s="17">
        <v>1.2914999999999999E-2</v>
      </c>
      <c r="E1715" s="17">
        <v>5.0049999999999999E-3</v>
      </c>
      <c r="F1715" s="27">
        <f t="shared" si="26"/>
        <v>57</v>
      </c>
    </row>
    <row r="1716" spans="1:6" x14ac:dyDescent="0.25">
      <c r="A1716" s="26">
        <v>56.966700000000003</v>
      </c>
      <c r="B1716" s="17">
        <v>0.17</v>
      </c>
      <c r="C1716" s="17">
        <v>5.4349000000000001E-2</v>
      </c>
      <c r="D1716" s="17">
        <v>1.2888E-2</v>
      </c>
      <c r="E1716" s="17">
        <v>5.0000000000000001E-3</v>
      </c>
      <c r="F1716" s="27">
        <f t="shared" si="26"/>
        <v>57</v>
      </c>
    </row>
    <row r="1717" spans="1:6" x14ac:dyDescent="0.25">
      <c r="A1717" s="26">
        <v>57</v>
      </c>
      <c r="B1717" s="17">
        <v>0.17</v>
      </c>
      <c r="C1717" s="17">
        <v>5.4289999999999998E-2</v>
      </c>
      <c r="D1717" s="17">
        <v>1.2880000000000001E-2</v>
      </c>
      <c r="E1717" s="17">
        <v>4.9950000000000003E-3</v>
      </c>
      <c r="F1717" s="27">
        <f t="shared" si="26"/>
        <v>57</v>
      </c>
    </row>
    <row r="1718" spans="1:6" x14ac:dyDescent="0.25">
      <c r="A1718" s="26">
        <v>57.033299999999997</v>
      </c>
      <c r="B1718" s="17">
        <v>0.17</v>
      </c>
      <c r="C1718" s="17">
        <v>5.4247999999999998E-2</v>
      </c>
      <c r="D1718" s="17">
        <v>1.2867999999999999E-2</v>
      </c>
      <c r="E1718" s="17">
        <v>4.9760000000000004E-3</v>
      </c>
      <c r="F1718" s="27">
        <f t="shared" si="26"/>
        <v>57</v>
      </c>
    </row>
    <row r="1719" spans="1:6" x14ac:dyDescent="0.25">
      <c r="A1719" s="26">
        <v>57.066699999999997</v>
      </c>
      <c r="B1719" s="17">
        <v>0.17</v>
      </c>
      <c r="C1719" s="17">
        <v>5.4184000000000003E-2</v>
      </c>
      <c r="D1719" s="17">
        <v>1.286E-2</v>
      </c>
      <c r="E1719" s="17">
        <v>4.9659999999999999E-3</v>
      </c>
      <c r="F1719" s="27">
        <f t="shared" si="26"/>
        <v>57</v>
      </c>
    </row>
    <row r="1720" spans="1:6" x14ac:dyDescent="0.25">
      <c r="A1720" s="26">
        <v>57.1</v>
      </c>
      <c r="B1720" s="17">
        <v>0.17</v>
      </c>
      <c r="C1720" s="17">
        <v>5.4115999999999997E-2</v>
      </c>
      <c r="D1720" s="17">
        <v>1.2841999999999999E-2</v>
      </c>
      <c r="E1720" s="17">
        <v>4.9610000000000001E-3</v>
      </c>
      <c r="F1720" s="27">
        <f t="shared" si="26"/>
        <v>57</v>
      </c>
    </row>
    <row r="1721" spans="1:6" x14ac:dyDescent="0.25">
      <c r="A1721" s="26">
        <v>57.133299999999998</v>
      </c>
      <c r="B1721" s="17">
        <v>0.17</v>
      </c>
      <c r="C1721" s="17">
        <v>5.4024000000000003E-2</v>
      </c>
      <c r="D1721" s="17">
        <v>1.2813E-2</v>
      </c>
      <c r="E1721" s="17">
        <v>4.9519999999999998E-3</v>
      </c>
      <c r="F1721" s="27">
        <f t="shared" si="26"/>
        <v>57</v>
      </c>
    </row>
    <row r="1722" spans="1:6" x14ac:dyDescent="0.25">
      <c r="A1722" s="26">
        <v>57.166699999999999</v>
      </c>
      <c r="B1722" s="17">
        <v>0.17</v>
      </c>
      <c r="C1722" s="17">
        <v>5.3969000000000003E-2</v>
      </c>
      <c r="D1722" s="17">
        <v>1.2789E-2</v>
      </c>
      <c r="E1722" s="17">
        <v>4.947E-3</v>
      </c>
      <c r="F1722" s="27">
        <f t="shared" si="26"/>
        <v>57</v>
      </c>
    </row>
    <row r="1723" spans="1:6" x14ac:dyDescent="0.25">
      <c r="A1723" s="26">
        <v>57.2</v>
      </c>
      <c r="B1723" s="17">
        <v>0.17</v>
      </c>
      <c r="C1723" s="17">
        <v>5.3886999999999997E-2</v>
      </c>
      <c r="D1723" s="17">
        <v>1.278E-2</v>
      </c>
      <c r="E1723" s="17">
        <v>4.9370000000000004E-3</v>
      </c>
      <c r="F1723" s="27">
        <f t="shared" si="26"/>
        <v>57</v>
      </c>
    </row>
    <row r="1724" spans="1:6" x14ac:dyDescent="0.25">
      <c r="A1724" s="26">
        <v>57.2333</v>
      </c>
      <c r="B1724" s="17">
        <v>0.17</v>
      </c>
      <c r="C1724" s="17">
        <v>5.3842000000000001E-2</v>
      </c>
      <c r="D1724" s="17">
        <v>1.2763999999999999E-2</v>
      </c>
      <c r="E1724" s="17">
        <v>4.9280000000000001E-3</v>
      </c>
      <c r="F1724" s="27">
        <f t="shared" si="26"/>
        <v>57</v>
      </c>
    </row>
    <row r="1725" spans="1:6" x14ac:dyDescent="0.25">
      <c r="A1725" s="26">
        <v>57.2667</v>
      </c>
      <c r="B1725" s="17">
        <v>0.17</v>
      </c>
      <c r="C1725" s="17">
        <v>5.3787000000000001E-2</v>
      </c>
      <c r="D1725" s="17">
        <v>1.2736000000000001E-2</v>
      </c>
      <c r="E1725" s="17">
        <v>4.9230000000000003E-3</v>
      </c>
      <c r="F1725" s="27">
        <f t="shared" si="26"/>
        <v>57</v>
      </c>
    </row>
    <row r="1726" spans="1:6" x14ac:dyDescent="0.25">
      <c r="A1726" s="26">
        <v>57.3</v>
      </c>
      <c r="B1726" s="17">
        <v>0.17</v>
      </c>
      <c r="C1726" s="17">
        <v>5.3746000000000002E-2</v>
      </c>
      <c r="D1726" s="17">
        <v>1.2716E-2</v>
      </c>
      <c r="E1726" s="17">
        <v>4.9040000000000004E-3</v>
      </c>
      <c r="F1726" s="27">
        <f t="shared" si="26"/>
        <v>57</v>
      </c>
    </row>
    <row r="1727" spans="1:6" x14ac:dyDescent="0.25">
      <c r="A1727" s="26">
        <v>57.333300000000001</v>
      </c>
      <c r="B1727" s="17">
        <v>0.17</v>
      </c>
      <c r="C1727" s="17">
        <v>5.3699999999999998E-2</v>
      </c>
      <c r="D1727" s="17">
        <v>1.2687E-2</v>
      </c>
      <c r="E1727" s="17">
        <v>4.8989999999999997E-3</v>
      </c>
      <c r="F1727" s="27">
        <f t="shared" si="26"/>
        <v>57</v>
      </c>
    </row>
    <row r="1728" spans="1:6" x14ac:dyDescent="0.25">
      <c r="A1728" s="26">
        <v>57.366700000000002</v>
      </c>
      <c r="B1728" s="17">
        <v>0.17</v>
      </c>
      <c r="C1728" s="17">
        <v>5.364E-2</v>
      </c>
      <c r="D1728" s="17">
        <v>1.2666999999999999E-2</v>
      </c>
      <c r="E1728" s="17">
        <v>4.8989999999999997E-3</v>
      </c>
      <c r="F1728" s="27">
        <f t="shared" si="26"/>
        <v>57</v>
      </c>
    </row>
    <row r="1729" spans="1:6" x14ac:dyDescent="0.25">
      <c r="A1729" s="26">
        <v>57.4</v>
      </c>
      <c r="B1729" s="17">
        <v>0.17</v>
      </c>
      <c r="C1729" s="17">
        <v>5.3548999999999999E-2</v>
      </c>
      <c r="D1729" s="17">
        <v>1.2640999999999999E-2</v>
      </c>
      <c r="E1729" s="17">
        <v>4.8840000000000003E-3</v>
      </c>
      <c r="F1729" s="27">
        <f t="shared" si="26"/>
        <v>57</v>
      </c>
    </row>
    <row r="1730" spans="1:6" x14ac:dyDescent="0.25">
      <c r="A1730" s="26">
        <v>57.433300000000003</v>
      </c>
      <c r="B1730" s="17">
        <v>0.17</v>
      </c>
      <c r="C1730" s="17">
        <v>5.3498999999999998E-2</v>
      </c>
      <c r="D1730" s="17">
        <v>1.2625000000000001E-2</v>
      </c>
      <c r="E1730" s="17">
        <v>4.875E-3</v>
      </c>
      <c r="F1730" s="27">
        <f t="shared" si="26"/>
        <v>57</v>
      </c>
    </row>
    <row r="1731" spans="1:6" x14ac:dyDescent="0.25">
      <c r="A1731" s="26">
        <v>57.466700000000003</v>
      </c>
      <c r="B1731" s="17">
        <v>0.17</v>
      </c>
      <c r="C1731" s="17">
        <v>5.3443999999999998E-2</v>
      </c>
      <c r="D1731" s="17">
        <v>1.2605E-2</v>
      </c>
      <c r="E1731" s="17">
        <v>4.8700000000000002E-3</v>
      </c>
      <c r="F1731" s="27">
        <f t="shared" si="26"/>
        <v>57</v>
      </c>
    </row>
    <row r="1732" spans="1:6" x14ac:dyDescent="0.25">
      <c r="A1732" s="26">
        <v>57.5</v>
      </c>
      <c r="B1732" s="17">
        <v>0.17</v>
      </c>
      <c r="C1732" s="17">
        <v>5.3415999999999998E-2</v>
      </c>
      <c r="D1732" s="17">
        <v>1.2592000000000001E-2</v>
      </c>
      <c r="E1732" s="17">
        <v>4.8700000000000002E-3</v>
      </c>
      <c r="F1732" s="27">
        <f t="shared" si="26"/>
        <v>58</v>
      </c>
    </row>
    <row r="1733" spans="1:6" x14ac:dyDescent="0.25">
      <c r="A1733" s="26">
        <v>57.533299999999997</v>
      </c>
      <c r="B1733" s="17">
        <v>0.17</v>
      </c>
      <c r="C1733" s="17">
        <v>5.3351999999999997E-2</v>
      </c>
      <c r="D1733" s="17">
        <v>1.2585000000000001E-2</v>
      </c>
      <c r="E1733" s="17">
        <v>4.8599999999999997E-3</v>
      </c>
      <c r="F1733" s="27">
        <f t="shared" si="26"/>
        <v>58</v>
      </c>
    </row>
    <row r="1734" spans="1:6" x14ac:dyDescent="0.25">
      <c r="A1734" s="26">
        <v>57.566699999999997</v>
      </c>
      <c r="B1734" s="17">
        <v>0.17</v>
      </c>
      <c r="C1734" s="17">
        <v>5.3296999999999997E-2</v>
      </c>
      <c r="D1734" s="17">
        <v>1.2563E-2</v>
      </c>
      <c r="E1734" s="17">
        <v>4.8599999999999997E-3</v>
      </c>
      <c r="F1734" s="27">
        <f t="shared" si="26"/>
        <v>58</v>
      </c>
    </row>
    <row r="1735" spans="1:6" x14ac:dyDescent="0.25">
      <c r="A1735" s="26">
        <v>57.6</v>
      </c>
      <c r="B1735" s="17">
        <v>0.17</v>
      </c>
      <c r="C1735" s="17">
        <v>5.3241999999999998E-2</v>
      </c>
      <c r="D1735" s="17">
        <v>1.2546E-2</v>
      </c>
      <c r="E1735" s="17">
        <v>4.8560000000000001E-3</v>
      </c>
      <c r="F1735" s="27">
        <f t="shared" si="26"/>
        <v>58</v>
      </c>
    </row>
    <row r="1736" spans="1:6" x14ac:dyDescent="0.25">
      <c r="A1736" s="26">
        <v>57.633299999999998</v>
      </c>
      <c r="B1736" s="17">
        <v>0.17</v>
      </c>
      <c r="C1736" s="17">
        <v>5.3197000000000001E-2</v>
      </c>
      <c r="D1736" s="17">
        <v>1.2519000000000001E-2</v>
      </c>
      <c r="E1736" s="17">
        <v>4.8409999999999998E-3</v>
      </c>
      <c r="F1736" s="27">
        <f t="shared" si="26"/>
        <v>58</v>
      </c>
    </row>
    <row r="1737" spans="1:6" x14ac:dyDescent="0.25">
      <c r="A1737" s="26">
        <v>57.666699999999999</v>
      </c>
      <c r="B1737" s="17">
        <v>0.17</v>
      </c>
      <c r="C1737" s="17">
        <v>5.3155000000000001E-2</v>
      </c>
      <c r="D1737" s="17">
        <v>1.2496999999999999E-2</v>
      </c>
      <c r="F1737" s="27">
        <f t="shared" ref="F1737:F1800" si="27">ROUND(A1737,0)</f>
        <v>58</v>
      </c>
    </row>
    <row r="1738" spans="1:6" x14ac:dyDescent="0.25">
      <c r="A1738" s="26">
        <v>57.7</v>
      </c>
      <c r="B1738" s="17">
        <v>0.17</v>
      </c>
      <c r="C1738" s="17">
        <v>5.3100000000000001E-2</v>
      </c>
      <c r="D1738" s="17">
        <v>1.2473E-2</v>
      </c>
      <c r="F1738" s="27">
        <f t="shared" si="27"/>
        <v>58</v>
      </c>
    </row>
    <row r="1739" spans="1:6" x14ac:dyDescent="0.25">
      <c r="A1739" s="26">
        <v>57.7333</v>
      </c>
      <c r="B1739" s="17">
        <v>0.17</v>
      </c>
      <c r="C1739" s="17">
        <v>5.3040999999999998E-2</v>
      </c>
      <c r="D1739" s="17">
        <v>1.2459E-2</v>
      </c>
      <c r="E1739" s="17">
        <v>4.8269999999999997E-3</v>
      </c>
      <c r="F1739" s="27">
        <f t="shared" si="27"/>
        <v>58</v>
      </c>
    </row>
    <row r="1740" spans="1:6" x14ac:dyDescent="0.25">
      <c r="A1740" s="26">
        <v>57.7667</v>
      </c>
      <c r="B1740" s="17">
        <v>0.17</v>
      </c>
      <c r="C1740" s="17">
        <v>5.2999999999999999E-2</v>
      </c>
      <c r="D1740" s="17">
        <v>1.244E-2</v>
      </c>
      <c r="E1740" s="17">
        <v>4.8170000000000001E-3</v>
      </c>
      <c r="F1740" s="27">
        <f t="shared" si="27"/>
        <v>58</v>
      </c>
    </row>
    <row r="1741" spans="1:6" x14ac:dyDescent="0.25">
      <c r="A1741" s="26">
        <v>57.8</v>
      </c>
      <c r="B1741" s="17">
        <v>0.17</v>
      </c>
      <c r="C1741" s="17">
        <v>5.2871000000000001E-2</v>
      </c>
      <c r="D1741" s="17">
        <v>1.2396000000000001E-2</v>
      </c>
      <c r="E1741" s="17">
        <v>4.7930000000000004E-3</v>
      </c>
      <c r="F1741" s="27">
        <f t="shared" si="27"/>
        <v>58</v>
      </c>
    </row>
    <row r="1742" spans="1:6" x14ac:dyDescent="0.25">
      <c r="A1742" s="26">
        <v>57.833300000000001</v>
      </c>
      <c r="B1742" s="17">
        <v>0.17</v>
      </c>
      <c r="C1742" s="17">
        <v>5.2775000000000002E-2</v>
      </c>
      <c r="D1742" s="17">
        <v>1.2359999999999999E-2</v>
      </c>
      <c r="E1742" s="17">
        <v>4.7879999999999997E-3</v>
      </c>
      <c r="F1742" s="27">
        <f t="shared" si="27"/>
        <v>58</v>
      </c>
    </row>
    <row r="1743" spans="1:6" x14ac:dyDescent="0.25">
      <c r="A1743" s="26">
        <v>57.866700000000002</v>
      </c>
      <c r="B1743" s="17">
        <v>0.17</v>
      </c>
      <c r="C1743" s="17">
        <v>5.2669000000000001E-2</v>
      </c>
      <c r="D1743" s="17">
        <v>1.2318000000000001E-2</v>
      </c>
      <c r="E1743" s="17">
        <v>4.7450000000000001E-3</v>
      </c>
      <c r="F1743" s="27">
        <f t="shared" si="27"/>
        <v>58</v>
      </c>
    </row>
    <row r="1744" spans="1:6" x14ac:dyDescent="0.25">
      <c r="A1744" s="26">
        <v>57.9</v>
      </c>
      <c r="B1744" s="17">
        <v>0.16</v>
      </c>
      <c r="C1744" s="17">
        <v>5.2614000000000001E-2</v>
      </c>
      <c r="D1744" s="17">
        <v>1.23E-2</v>
      </c>
      <c r="E1744" s="17">
        <v>4.7400000000000003E-3</v>
      </c>
      <c r="F1744" s="27">
        <f t="shared" si="27"/>
        <v>58</v>
      </c>
    </row>
    <row r="1745" spans="1:6" x14ac:dyDescent="0.25">
      <c r="A1745" s="26">
        <v>57.933300000000003</v>
      </c>
      <c r="B1745" s="17">
        <v>0.16</v>
      </c>
      <c r="C1745" s="17">
        <v>5.2540000000000003E-2</v>
      </c>
      <c r="D1745" s="17">
        <v>1.2286999999999999E-2</v>
      </c>
      <c r="E1745" s="17">
        <v>4.7260000000000002E-3</v>
      </c>
      <c r="F1745" s="27">
        <f t="shared" si="27"/>
        <v>58</v>
      </c>
    </row>
    <row r="1746" spans="1:6" x14ac:dyDescent="0.25">
      <c r="A1746" s="26">
        <v>57.966700000000003</v>
      </c>
      <c r="B1746" s="17">
        <v>0.16</v>
      </c>
      <c r="C1746" s="17">
        <v>5.2507999999999999E-2</v>
      </c>
      <c r="D1746" s="17">
        <v>1.2271000000000001E-2</v>
      </c>
      <c r="E1746" s="17">
        <v>4.7159999999999997E-3</v>
      </c>
      <c r="F1746" s="27">
        <f t="shared" si="27"/>
        <v>58</v>
      </c>
    </row>
    <row r="1747" spans="1:6" x14ac:dyDescent="0.25">
      <c r="A1747" s="26">
        <v>58</v>
      </c>
      <c r="B1747" s="17">
        <v>0.16</v>
      </c>
      <c r="C1747" s="17">
        <v>5.2424999999999999E-2</v>
      </c>
      <c r="D1747" s="17">
        <v>1.2248999999999999E-2</v>
      </c>
      <c r="E1747" s="17">
        <v>4.7159999999999997E-3</v>
      </c>
      <c r="F1747" s="27">
        <f t="shared" si="27"/>
        <v>58</v>
      </c>
    </row>
    <row r="1748" spans="1:6" x14ac:dyDescent="0.25">
      <c r="A1748" s="26">
        <v>58.033299999999997</v>
      </c>
      <c r="B1748" s="17">
        <v>0.16</v>
      </c>
      <c r="C1748" s="17">
        <v>5.2366000000000003E-2</v>
      </c>
      <c r="D1748" s="17">
        <v>1.2234E-2</v>
      </c>
      <c r="E1748" s="17">
        <v>4.7109999999999999E-3</v>
      </c>
      <c r="F1748" s="27">
        <f t="shared" si="27"/>
        <v>58</v>
      </c>
    </row>
    <row r="1749" spans="1:6" x14ac:dyDescent="0.25">
      <c r="A1749" s="26">
        <v>58.066699999999997</v>
      </c>
      <c r="B1749" s="17">
        <v>0.16</v>
      </c>
      <c r="C1749" s="17">
        <v>5.2291999999999998E-2</v>
      </c>
      <c r="D1749" s="17">
        <v>1.2213999999999999E-2</v>
      </c>
      <c r="E1749" s="17">
        <v>4.6969999999999998E-3</v>
      </c>
      <c r="F1749" s="27">
        <f t="shared" si="27"/>
        <v>58</v>
      </c>
    </row>
    <row r="1750" spans="1:6" x14ac:dyDescent="0.25">
      <c r="A1750" s="26">
        <v>58.1</v>
      </c>
      <c r="B1750" s="17">
        <v>0.16</v>
      </c>
      <c r="C1750" s="17">
        <v>5.2250999999999999E-2</v>
      </c>
      <c r="D1750" s="17">
        <v>1.2181000000000001E-2</v>
      </c>
      <c r="E1750" s="17">
        <v>4.6870000000000002E-3</v>
      </c>
      <c r="F1750" s="27">
        <f t="shared" si="27"/>
        <v>58</v>
      </c>
    </row>
    <row r="1751" spans="1:6" x14ac:dyDescent="0.25">
      <c r="A1751" s="26">
        <v>58.133299999999998</v>
      </c>
      <c r="B1751" s="17">
        <v>0.16</v>
      </c>
      <c r="C1751" s="17">
        <v>5.2186000000000003E-2</v>
      </c>
      <c r="D1751" s="17">
        <v>1.2167000000000001E-2</v>
      </c>
      <c r="E1751" s="17">
        <v>4.6730000000000001E-3</v>
      </c>
      <c r="F1751" s="27">
        <f t="shared" si="27"/>
        <v>58</v>
      </c>
    </row>
    <row r="1752" spans="1:6" x14ac:dyDescent="0.25">
      <c r="A1752" s="26">
        <v>58.166699999999999</v>
      </c>
      <c r="B1752" s="17">
        <v>0.16</v>
      </c>
      <c r="C1752" s="17">
        <v>5.2122000000000002E-2</v>
      </c>
      <c r="D1752" s="17">
        <v>1.2158E-2</v>
      </c>
      <c r="E1752" s="17">
        <v>4.6730000000000001E-3</v>
      </c>
      <c r="F1752" s="27">
        <f t="shared" si="27"/>
        <v>58</v>
      </c>
    </row>
    <row r="1753" spans="1:6" x14ac:dyDescent="0.25">
      <c r="A1753" s="26">
        <v>58.2</v>
      </c>
      <c r="B1753" s="17">
        <v>0.16</v>
      </c>
      <c r="C1753" s="17">
        <v>5.2089999999999997E-2</v>
      </c>
      <c r="D1753" s="17">
        <v>1.2147E-2</v>
      </c>
      <c r="E1753" s="17">
        <v>4.6680000000000003E-3</v>
      </c>
      <c r="F1753" s="27">
        <f t="shared" si="27"/>
        <v>58</v>
      </c>
    </row>
    <row r="1754" spans="1:6" x14ac:dyDescent="0.25">
      <c r="A1754" s="26">
        <v>58.2333</v>
      </c>
      <c r="B1754" s="17">
        <v>0.16</v>
      </c>
      <c r="C1754" s="17">
        <v>5.2047999999999997E-2</v>
      </c>
      <c r="D1754" s="17">
        <v>1.2134000000000001E-2</v>
      </c>
      <c r="E1754" s="17">
        <v>4.6629999999999996E-3</v>
      </c>
      <c r="F1754" s="27">
        <f t="shared" si="27"/>
        <v>58</v>
      </c>
    </row>
    <row r="1755" spans="1:6" x14ac:dyDescent="0.25">
      <c r="A1755" s="26">
        <v>58.2667</v>
      </c>
      <c r="B1755" s="17">
        <v>0.16</v>
      </c>
      <c r="C1755" s="17">
        <v>5.1989E-2</v>
      </c>
      <c r="D1755" s="17">
        <v>1.2119E-2</v>
      </c>
      <c r="E1755" s="17">
        <v>4.6439999999999997E-3</v>
      </c>
      <c r="F1755" s="27">
        <f t="shared" si="27"/>
        <v>58</v>
      </c>
    </row>
    <row r="1756" spans="1:6" x14ac:dyDescent="0.25">
      <c r="A1756" s="26">
        <v>58.3</v>
      </c>
      <c r="B1756" s="17">
        <v>0.16</v>
      </c>
      <c r="C1756" s="17">
        <v>5.1892000000000001E-2</v>
      </c>
      <c r="D1756" s="17">
        <v>1.2102999999999999E-2</v>
      </c>
      <c r="E1756" s="17">
        <v>4.6249999999999998E-3</v>
      </c>
      <c r="F1756" s="27">
        <f t="shared" si="27"/>
        <v>58</v>
      </c>
    </row>
    <row r="1757" spans="1:6" x14ac:dyDescent="0.25">
      <c r="A1757" s="26">
        <v>58.333300000000001</v>
      </c>
      <c r="B1757" s="17">
        <v>0.16</v>
      </c>
      <c r="C1757" s="17">
        <v>5.1795000000000001E-2</v>
      </c>
      <c r="D1757" s="17">
        <v>1.2076E-2</v>
      </c>
      <c r="F1757" s="27">
        <f t="shared" si="27"/>
        <v>58</v>
      </c>
    </row>
    <row r="1758" spans="1:6" x14ac:dyDescent="0.25">
      <c r="A1758" s="26">
        <v>58.366700000000002</v>
      </c>
      <c r="B1758" s="17">
        <v>0.16</v>
      </c>
      <c r="C1758" s="17">
        <v>5.1735999999999997E-2</v>
      </c>
      <c r="D1758" s="17">
        <v>1.2054E-2</v>
      </c>
      <c r="E1758" s="17">
        <v>4.62E-3</v>
      </c>
      <c r="F1758" s="27">
        <f t="shared" si="27"/>
        <v>58</v>
      </c>
    </row>
    <row r="1759" spans="1:6" x14ac:dyDescent="0.25">
      <c r="A1759" s="26">
        <v>58.4</v>
      </c>
      <c r="B1759" s="17">
        <v>0.16</v>
      </c>
      <c r="C1759" s="17">
        <v>5.1693999999999997E-2</v>
      </c>
      <c r="D1759" s="17">
        <v>1.2038999999999999E-2</v>
      </c>
      <c r="E1759" s="17">
        <v>4.6109999999999996E-3</v>
      </c>
      <c r="F1759" s="27">
        <f t="shared" si="27"/>
        <v>58</v>
      </c>
    </row>
    <row r="1760" spans="1:6" x14ac:dyDescent="0.25">
      <c r="A1760" s="26">
        <v>58.433300000000003</v>
      </c>
      <c r="B1760" s="17">
        <v>0.16</v>
      </c>
      <c r="C1760" s="17">
        <v>5.1658000000000003E-2</v>
      </c>
      <c r="D1760" s="17">
        <v>1.2023000000000001E-2</v>
      </c>
      <c r="E1760" s="17">
        <v>4.5960000000000003E-3</v>
      </c>
      <c r="F1760" s="27">
        <f t="shared" si="27"/>
        <v>58</v>
      </c>
    </row>
    <row r="1761" spans="1:6" x14ac:dyDescent="0.25">
      <c r="A1761" s="26">
        <v>58.466700000000003</v>
      </c>
      <c r="B1761" s="17">
        <v>0.16</v>
      </c>
      <c r="C1761" s="17">
        <v>5.1616000000000002E-2</v>
      </c>
      <c r="D1761" s="17">
        <v>1.201E-2</v>
      </c>
      <c r="E1761" s="17">
        <v>4.5909999999999996E-3</v>
      </c>
      <c r="F1761" s="27">
        <f t="shared" si="27"/>
        <v>58</v>
      </c>
    </row>
    <row r="1762" spans="1:6" x14ac:dyDescent="0.25">
      <c r="A1762" s="26">
        <v>58.5</v>
      </c>
      <c r="B1762" s="17">
        <v>0.16</v>
      </c>
      <c r="C1762" s="17">
        <v>5.1569999999999998E-2</v>
      </c>
      <c r="D1762" s="17">
        <v>1.1993999999999999E-2</v>
      </c>
      <c r="E1762" s="17">
        <v>4.5869999999999999E-3</v>
      </c>
      <c r="F1762" s="27">
        <f t="shared" si="27"/>
        <v>59</v>
      </c>
    </row>
    <row r="1763" spans="1:6" x14ac:dyDescent="0.25">
      <c r="A1763" s="26">
        <v>58.533299999999997</v>
      </c>
      <c r="B1763" s="17">
        <v>0.16</v>
      </c>
      <c r="C1763" s="17">
        <v>5.1524E-2</v>
      </c>
      <c r="D1763" s="17">
        <v>1.1972E-2</v>
      </c>
      <c r="E1763" s="17">
        <v>4.5869999999999999E-3</v>
      </c>
      <c r="F1763" s="27">
        <f t="shared" si="27"/>
        <v>59</v>
      </c>
    </row>
    <row r="1764" spans="1:6" x14ac:dyDescent="0.25">
      <c r="A1764" s="26">
        <v>58.566699999999997</v>
      </c>
      <c r="B1764" s="17">
        <v>0.16</v>
      </c>
      <c r="C1764" s="17">
        <v>5.1417999999999998E-2</v>
      </c>
      <c r="D1764" s="17">
        <v>1.1952000000000001E-2</v>
      </c>
      <c r="E1764" s="17">
        <v>4.5770000000000003E-3</v>
      </c>
      <c r="F1764" s="27">
        <f t="shared" si="27"/>
        <v>59</v>
      </c>
    </row>
    <row r="1765" spans="1:6" x14ac:dyDescent="0.25">
      <c r="A1765" s="26">
        <v>58.6</v>
      </c>
      <c r="B1765" s="17">
        <v>0.16</v>
      </c>
      <c r="C1765" s="17">
        <v>5.1362999999999999E-2</v>
      </c>
      <c r="D1765" s="17">
        <v>1.1932E-2</v>
      </c>
      <c r="E1765" s="17">
        <v>4.568E-3</v>
      </c>
      <c r="F1765" s="27">
        <f t="shared" si="27"/>
        <v>59</v>
      </c>
    </row>
    <row r="1766" spans="1:6" x14ac:dyDescent="0.25">
      <c r="A1766" s="26">
        <v>58.633299999999998</v>
      </c>
      <c r="B1766" s="17">
        <v>0.16</v>
      </c>
      <c r="C1766" s="17">
        <v>5.1293999999999999E-2</v>
      </c>
      <c r="D1766" s="17">
        <v>1.1920999999999999E-2</v>
      </c>
      <c r="E1766" s="17">
        <v>4.5580000000000004E-3</v>
      </c>
      <c r="F1766" s="27">
        <f t="shared" si="27"/>
        <v>59</v>
      </c>
    </row>
    <row r="1767" spans="1:6" x14ac:dyDescent="0.25">
      <c r="A1767" s="26">
        <v>58.666699999999999</v>
      </c>
      <c r="B1767" s="17">
        <v>0.16</v>
      </c>
      <c r="C1767" s="17">
        <v>5.1247000000000001E-2</v>
      </c>
      <c r="D1767" s="17">
        <v>1.1908E-2</v>
      </c>
      <c r="F1767" s="27">
        <f t="shared" si="27"/>
        <v>59</v>
      </c>
    </row>
    <row r="1768" spans="1:6" x14ac:dyDescent="0.25">
      <c r="A1768" s="26">
        <v>58.7</v>
      </c>
      <c r="B1768" s="17">
        <v>0.16</v>
      </c>
      <c r="C1768" s="17">
        <v>5.1237999999999999E-2</v>
      </c>
      <c r="D1768" s="17">
        <v>1.1884E-2</v>
      </c>
      <c r="E1768" s="17">
        <v>4.5529999999999998E-3</v>
      </c>
      <c r="F1768" s="27">
        <f t="shared" si="27"/>
        <v>59</v>
      </c>
    </row>
    <row r="1769" spans="1:6" x14ac:dyDescent="0.25">
      <c r="A1769" s="26">
        <v>58.7333</v>
      </c>
      <c r="B1769" s="17">
        <v>0.16</v>
      </c>
      <c r="C1769" s="17">
        <v>5.1159999999999997E-2</v>
      </c>
      <c r="D1769" s="17">
        <v>1.1861999999999999E-2</v>
      </c>
      <c r="E1769" s="17">
        <v>4.5529999999999998E-3</v>
      </c>
      <c r="F1769" s="27">
        <f t="shared" si="27"/>
        <v>59</v>
      </c>
    </row>
    <row r="1770" spans="1:6" x14ac:dyDescent="0.25">
      <c r="A1770" s="26">
        <v>58.7667</v>
      </c>
      <c r="B1770" s="17">
        <v>0.16</v>
      </c>
      <c r="C1770" s="17">
        <v>5.1082000000000002E-2</v>
      </c>
      <c r="D1770" s="17">
        <v>1.1846000000000001E-2</v>
      </c>
      <c r="E1770" s="17">
        <v>4.5389999999999996E-3</v>
      </c>
      <c r="F1770" s="27">
        <f t="shared" si="27"/>
        <v>59</v>
      </c>
    </row>
    <row r="1771" spans="1:6" x14ac:dyDescent="0.25">
      <c r="A1771" s="26">
        <v>58.8</v>
      </c>
      <c r="B1771" s="17">
        <v>0.16</v>
      </c>
      <c r="C1771" s="17">
        <v>5.0999000000000003E-2</v>
      </c>
      <c r="D1771" s="17">
        <v>1.1797E-2</v>
      </c>
      <c r="E1771" s="17">
        <v>4.529E-3</v>
      </c>
      <c r="F1771" s="27">
        <f t="shared" si="27"/>
        <v>59</v>
      </c>
    </row>
    <row r="1772" spans="1:6" x14ac:dyDescent="0.25">
      <c r="A1772" s="26">
        <v>58.833300000000001</v>
      </c>
      <c r="B1772" s="17">
        <v>0.16</v>
      </c>
      <c r="C1772" s="17">
        <v>5.0851E-2</v>
      </c>
      <c r="D1772" s="17">
        <v>1.1731E-2</v>
      </c>
      <c r="E1772" s="17">
        <v>4.4860000000000004E-3</v>
      </c>
      <c r="F1772" s="27">
        <f t="shared" si="27"/>
        <v>59</v>
      </c>
    </row>
    <row r="1773" spans="1:6" x14ac:dyDescent="0.25">
      <c r="A1773" s="26">
        <v>58.866700000000002</v>
      </c>
      <c r="B1773" s="17">
        <v>0.16</v>
      </c>
      <c r="C1773" s="17">
        <v>5.0799999999999998E-2</v>
      </c>
      <c r="D1773" s="17">
        <v>1.1717999999999999E-2</v>
      </c>
      <c r="E1773" s="17">
        <v>4.4819999999999999E-3</v>
      </c>
      <c r="F1773" s="27">
        <f t="shared" si="27"/>
        <v>59</v>
      </c>
    </row>
    <row r="1774" spans="1:6" x14ac:dyDescent="0.25">
      <c r="A1774" s="26">
        <v>58.9</v>
      </c>
      <c r="B1774" s="17">
        <v>0.16</v>
      </c>
      <c r="C1774" s="17">
        <v>5.074E-2</v>
      </c>
      <c r="D1774" s="17">
        <v>1.1702000000000001E-2</v>
      </c>
      <c r="E1774" s="17">
        <v>4.4619999999999998E-3</v>
      </c>
      <c r="F1774" s="27">
        <f t="shared" si="27"/>
        <v>59</v>
      </c>
    </row>
    <row r="1775" spans="1:6" x14ac:dyDescent="0.25">
      <c r="A1775" s="26">
        <v>58.933300000000003</v>
      </c>
      <c r="B1775" s="17">
        <v>0.16</v>
      </c>
      <c r="C1775" s="17">
        <v>5.0688999999999998E-2</v>
      </c>
      <c r="D1775" s="17">
        <v>1.1682E-2</v>
      </c>
      <c r="E1775" s="17">
        <v>4.4619999999999998E-3</v>
      </c>
      <c r="F1775" s="27">
        <f t="shared" si="27"/>
        <v>59</v>
      </c>
    </row>
    <row r="1776" spans="1:6" x14ac:dyDescent="0.25">
      <c r="A1776" s="26">
        <v>58.966700000000003</v>
      </c>
      <c r="B1776" s="17">
        <v>0.16</v>
      </c>
      <c r="C1776" s="17">
        <v>5.0629E-2</v>
      </c>
      <c r="D1776" s="17">
        <v>1.1669000000000001E-2</v>
      </c>
      <c r="E1776" s="17">
        <v>4.4530000000000004E-3</v>
      </c>
      <c r="F1776" s="27">
        <f t="shared" si="27"/>
        <v>59</v>
      </c>
    </row>
    <row r="1777" spans="1:6" x14ac:dyDescent="0.25">
      <c r="A1777" s="26">
        <v>59</v>
      </c>
      <c r="B1777" s="17">
        <v>0.16</v>
      </c>
      <c r="C1777" s="17">
        <v>5.0568000000000002E-2</v>
      </c>
      <c r="D1777" s="17">
        <v>1.1638000000000001E-2</v>
      </c>
      <c r="E1777" s="17">
        <v>4.4479999999999997E-3</v>
      </c>
      <c r="F1777" s="27">
        <f t="shared" si="27"/>
        <v>59</v>
      </c>
    </row>
    <row r="1778" spans="1:6" x14ac:dyDescent="0.25">
      <c r="A1778" s="26">
        <v>59.033299999999997</v>
      </c>
      <c r="B1778" s="17">
        <v>0.16</v>
      </c>
      <c r="C1778" s="17">
        <v>5.0507999999999997E-2</v>
      </c>
      <c r="D1778" s="17">
        <v>1.1615E-2</v>
      </c>
      <c r="E1778" s="17">
        <v>4.4330000000000003E-3</v>
      </c>
      <c r="F1778" s="27">
        <f t="shared" si="27"/>
        <v>59</v>
      </c>
    </row>
    <row r="1779" spans="1:6" x14ac:dyDescent="0.25">
      <c r="A1779" s="26">
        <v>59.066699999999997</v>
      </c>
      <c r="B1779" s="17">
        <v>0.16</v>
      </c>
      <c r="C1779" s="17">
        <v>5.0476E-2</v>
      </c>
      <c r="D1779" s="17">
        <v>1.1599999999999999E-2</v>
      </c>
      <c r="E1779" s="17">
        <v>4.4140000000000004E-3</v>
      </c>
      <c r="F1779" s="27">
        <f t="shared" si="27"/>
        <v>59</v>
      </c>
    </row>
    <row r="1780" spans="1:6" x14ac:dyDescent="0.25">
      <c r="A1780" s="26">
        <v>59.1</v>
      </c>
      <c r="B1780" s="17">
        <v>0.16</v>
      </c>
      <c r="C1780" s="17">
        <v>5.0424999999999998E-2</v>
      </c>
      <c r="D1780" s="17">
        <v>1.1591000000000001E-2</v>
      </c>
      <c r="E1780" s="17">
        <v>4.4089999999999997E-3</v>
      </c>
      <c r="F1780" s="27">
        <f t="shared" si="27"/>
        <v>59</v>
      </c>
    </row>
    <row r="1781" spans="1:6" x14ac:dyDescent="0.25">
      <c r="A1781" s="26">
        <v>59.133299999999998</v>
      </c>
      <c r="B1781" s="17">
        <v>0.16</v>
      </c>
      <c r="C1781" s="17">
        <v>5.0388000000000002E-2</v>
      </c>
      <c r="D1781" s="17">
        <v>1.1564E-2</v>
      </c>
      <c r="E1781" s="17">
        <v>4.4000000000000003E-3</v>
      </c>
      <c r="F1781" s="27">
        <f t="shared" si="27"/>
        <v>59</v>
      </c>
    </row>
    <row r="1782" spans="1:6" x14ac:dyDescent="0.25">
      <c r="A1782" s="26">
        <v>59.166699999999999</v>
      </c>
      <c r="B1782" s="17">
        <v>0.16</v>
      </c>
      <c r="C1782" s="17">
        <v>5.0340999999999997E-2</v>
      </c>
      <c r="D1782" s="17">
        <v>1.1556E-2</v>
      </c>
      <c r="E1782" s="17">
        <v>4.4000000000000003E-3</v>
      </c>
      <c r="F1782" s="27">
        <f t="shared" si="27"/>
        <v>59</v>
      </c>
    </row>
    <row r="1783" spans="1:6" x14ac:dyDescent="0.25">
      <c r="A1783" s="26">
        <v>59.2</v>
      </c>
      <c r="B1783" s="17">
        <v>0.16</v>
      </c>
      <c r="C1783" s="17">
        <v>5.0266999999999999E-2</v>
      </c>
      <c r="D1783" s="17">
        <v>1.1533E-2</v>
      </c>
      <c r="E1783" s="17">
        <v>4.3949999999999996E-3</v>
      </c>
      <c r="F1783" s="27">
        <f t="shared" si="27"/>
        <v>59</v>
      </c>
    </row>
    <row r="1784" spans="1:6" x14ac:dyDescent="0.25">
      <c r="A1784" s="26">
        <v>59.2333</v>
      </c>
      <c r="B1784" s="17">
        <v>0.16</v>
      </c>
      <c r="C1784" s="17">
        <v>5.0183999999999999E-2</v>
      </c>
      <c r="D1784" s="17">
        <v>1.1513000000000001E-2</v>
      </c>
      <c r="E1784" s="17">
        <v>4.3949999999999996E-3</v>
      </c>
      <c r="F1784" s="27">
        <f t="shared" si="27"/>
        <v>59</v>
      </c>
    </row>
    <row r="1785" spans="1:6" x14ac:dyDescent="0.25">
      <c r="A1785" s="26">
        <v>59.2667</v>
      </c>
      <c r="B1785" s="17">
        <v>0.16</v>
      </c>
      <c r="C1785" s="17">
        <v>5.0124000000000002E-2</v>
      </c>
      <c r="D1785" s="17">
        <v>1.1488999999999999E-2</v>
      </c>
      <c r="E1785" s="17">
        <v>4.3810000000000003E-3</v>
      </c>
      <c r="F1785" s="27">
        <f t="shared" si="27"/>
        <v>59</v>
      </c>
    </row>
    <row r="1786" spans="1:6" x14ac:dyDescent="0.25">
      <c r="A1786" s="26">
        <v>59.3</v>
      </c>
      <c r="B1786" s="17">
        <v>0.16</v>
      </c>
      <c r="C1786" s="17">
        <v>5.0063000000000003E-2</v>
      </c>
      <c r="D1786" s="17">
        <v>1.1481999999999999E-2</v>
      </c>
      <c r="E1786" s="17">
        <v>4.3810000000000003E-3</v>
      </c>
      <c r="F1786" s="27">
        <f t="shared" si="27"/>
        <v>59</v>
      </c>
    </row>
    <row r="1787" spans="1:6" x14ac:dyDescent="0.25">
      <c r="A1787" s="26">
        <v>59.333300000000001</v>
      </c>
      <c r="B1787" s="17">
        <v>0.16</v>
      </c>
      <c r="C1787" s="17">
        <v>5.0021999999999997E-2</v>
      </c>
      <c r="D1787" s="17">
        <v>1.1464999999999999E-2</v>
      </c>
      <c r="E1787" s="17">
        <v>4.3810000000000003E-3</v>
      </c>
      <c r="F1787" s="27">
        <f t="shared" si="27"/>
        <v>59</v>
      </c>
    </row>
    <row r="1788" spans="1:6" x14ac:dyDescent="0.25">
      <c r="A1788" s="26">
        <v>59.366700000000002</v>
      </c>
      <c r="B1788" s="17">
        <v>0.16</v>
      </c>
      <c r="C1788" s="17">
        <v>4.9993999999999997E-2</v>
      </c>
      <c r="D1788" s="17">
        <v>1.1447000000000001E-2</v>
      </c>
      <c r="E1788" s="17">
        <v>4.3709999999999999E-3</v>
      </c>
      <c r="F1788" s="27">
        <f t="shared" si="27"/>
        <v>59</v>
      </c>
    </row>
    <row r="1789" spans="1:6" x14ac:dyDescent="0.25">
      <c r="A1789" s="26">
        <v>59.4</v>
      </c>
      <c r="B1789" s="17">
        <v>0.16</v>
      </c>
      <c r="C1789" s="17">
        <v>4.9947999999999999E-2</v>
      </c>
      <c r="D1789" s="17">
        <v>1.1429E-2</v>
      </c>
      <c r="E1789" s="17">
        <v>4.3660000000000001E-3</v>
      </c>
      <c r="F1789" s="27">
        <f t="shared" si="27"/>
        <v>59</v>
      </c>
    </row>
    <row r="1790" spans="1:6" x14ac:dyDescent="0.25">
      <c r="A1790" s="26">
        <v>59.433300000000003</v>
      </c>
      <c r="B1790" s="17">
        <v>0.16</v>
      </c>
      <c r="C1790" s="17">
        <v>4.9877999999999999E-2</v>
      </c>
      <c r="D1790" s="17">
        <v>1.1410999999999999E-2</v>
      </c>
      <c r="E1790" s="17">
        <v>4.3610000000000003E-3</v>
      </c>
      <c r="F1790" s="27">
        <f t="shared" si="27"/>
        <v>59</v>
      </c>
    </row>
    <row r="1791" spans="1:6" x14ac:dyDescent="0.25">
      <c r="A1791" s="26">
        <v>59.466700000000003</v>
      </c>
      <c r="B1791" s="17">
        <v>0.16</v>
      </c>
      <c r="C1791" s="17">
        <v>4.9827000000000003E-2</v>
      </c>
      <c r="D1791" s="17">
        <v>1.1396E-2</v>
      </c>
      <c r="E1791" s="17">
        <v>4.3569999999999998E-3</v>
      </c>
      <c r="F1791" s="27">
        <f t="shared" si="27"/>
        <v>59</v>
      </c>
    </row>
    <row r="1792" spans="1:6" x14ac:dyDescent="0.25">
      <c r="A1792" s="26">
        <v>59.5</v>
      </c>
      <c r="B1792" s="17">
        <v>0.16</v>
      </c>
      <c r="C1792" s="17">
        <v>4.9752999999999999E-2</v>
      </c>
      <c r="D1792" s="17">
        <v>1.1369000000000001E-2</v>
      </c>
      <c r="E1792" s="17">
        <v>4.3420000000000004E-3</v>
      </c>
      <c r="F1792" s="27">
        <f t="shared" si="27"/>
        <v>60</v>
      </c>
    </row>
    <row r="1793" spans="1:6" x14ac:dyDescent="0.25">
      <c r="A1793" s="26">
        <v>59.533299999999997</v>
      </c>
      <c r="B1793" s="17">
        <v>0.16</v>
      </c>
      <c r="C1793" s="17">
        <v>4.9707000000000001E-2</v>
      </c>
      <c r="D1793" s="17">
        <v>1.1344999999999999E-2</v>
      </c>
      <c r="E1793" s="17">
        <v>4.333E-3</v>
      </c>
      <c r="F1793" s="27">
        <f t="shared" si="27"/>
        <v>60</v>
      </c>
    </row>
    <row r="1794" spans="1:6" x14ac:dyDescent="0.25">
      <c r="A1794" s="26">
        <v>59.566699999999997</v>
      </c>
      <c r="B1794" s="17">
        <v>0.16</v>
      </c>
      <c r="C1794" s="17">
        <v>4.9632999999999997E-2</v>
      </c>
      <c r="D1794" s="17">
        <v>1.133E-2</v>
      </c>
      <c r="F1794" s="27">
        <f t="shared" si="27"/>
        <v>60</v>
      </c>
    </row>
    <row r="1795" spans="1:6" x14ac:dyDescent="0.25">
      <c r="A1795" s="26">
        <v>59.6</v>
      </c>
      <c r="B1795" s="17">
        <v>0.16</v>
      </c>
      <c r="C1795" s="17">
        <v>4.9610000000000001E-2</v>
      </c>
      <c r="D1795" s="17">
        <v>1.1316E-2</v>
      </c>
      <c r="F1795" s="27">
        <f t="shared" si="27"/>
        <v>60</v>
      </c>
    </row>
    <row r="1796" spans="1:6" x14ac:dyDescent="0.25">
      <c r="A1796" s="26">
        <v>59.633299999999998</v>
      </c>
      <c r="B1796" s="17">
        <v>0.16</v>
      </c>
      <c r="C1796" s="17">
        <v>4.9568000000000001E-2</v>
      </c>
      <c r="D1796" s="17">
        <v>1.1294E-2</v>
      </c>
      <c r="E1796" s="17">
        <v>4.333E-3</v>
      </c>
      <c r="F1796" s="27">
        <f t="shared" si="27"/>
        <v>60</v>
      </c>
    </row>
    <row r="1797" spans="1:6" x14ac:dyDescent="0.25">
      <c r="A1797" s="26">
        <v>59.666699999999999</v>
      </c>
      <c r="B1797" s="17">
        <v>0.16</v>
      </c>
      <c r="C1797" s="17">
        <v>4.9526000000000001E-2</v>
      </c>
      <c r="D1797" s="17">
        <v>1.1273999999999999E-2</v>
      </c>
      <c r="E1797" s="17">
        <v>4.333E-3</v>
      </c>
      <c r="F1797" s="27">
        <f t="shared" si="27"/>
        <v>60</v>
      </c>
    </row>
    <row r="1798" spans="1:6" x14ac:dyDescent="0.25">
      <c r="A1798" s="26">
        <v>59.7</v>
      </c>
      <c r="B1798" s="17">
        <v>0.16</v>
      </c>
      <c r="C1798" s="17">
        <v>4.9466000000000003E-2</v>
      </c>
      <c r="D1798" s="17">
        <v>1.1257E-2</v>
      </c>
      <c r="E1798" s="17">
        <v>4.3179999999999998E-3</v>
      </c>
      <c r="F1798" s="27">
        <f t="shared" si="27"/>
        <v>60</v>
      </c>
    </row>
    <row r="1799" spans="1:6" x14ac:dyDescent="0.25">
      <c r="A1799" s="26">
        <v>59.7333</v>
      </c>
      <c r="B1799" s="17">
        <v>0.16</v>
      </c>
      <c r="C1799" s="17">
        <v>4.9415000000000001E-2</v>
      </c>
      <c r="D1799" s="17">
        <v>1.1223E-2</v>
      </c>
      <c r="E1799" s="17">
        <v>4.3039999999999997E-3</v>
      </c>
      <c r="F1799" s="27">
        <f t="shared" si="27"/>
        <v>60</v>
      </c>
    </row>
    <row r="1800" spans="1:6" x14ac:dyDescent="0.25">
      <c r="A1800" s="26">
        <v>59.7667</v>
      </c>
      <c r="B1800" s="17">
        <v>0.16</v>
      </c>
      <c r="C1800" s="17">
        <v>4.9363999999999998E-2</v>
      </c>
      <c r="D1800" s="17">
        <v>1.1207999999999999E-2</v>
      </c>
      <c r="E1800" s="17">
        <v>4.28E-3</v>
      </c>
      <c r="F1800" s="27">
        <f t="shared" si="27"/>
        <v>60</v>
      </c>
    </row>
    <row r="1801" spans="1:6" x14ac:dyDescent="0.25">
      <c r="A1801" s="26">
        <v>59.8</v>
      </c>
      <c r="B1801" s="17">
        <v>0.16</v>
      </c>
      <c r="C1801" s="17">
        <v>4.9327000000000003E-2</v>
      </c>
      <c r="D1801" s="17">
        <v>1.1200999999999999E-2</v>
      </c>
      <c r="F1801" s="27">
        <f t="shared" ref="F1801:F1864" si="28">ROUND(A1801,0)</f>
        <v>60</v>
      </c>
    </row>
    <row r="1802" spans="1:6" x14ac:dyDescent="0.25">
      <c r="A1802" s="26">
        <v>59.833300000000001</v>
      </c>
      <c r="B1802" s="17">
        <v>0.16</v>
      </c>
      <c r="C1802" s="17">
        <v>4.9221000000000001E-2</v>
      </c>
      <c r="D1802" s="17">
        <v>1.1157E-2</v>
      </c>
      <c r="E1802" s="17">
        <v>4.2659999999999998E-3</v>
      </c>
      <c r="F1802" s="27">
        <f t="shared" si="28"/>
        <v>60</v>
      </c>
    </row>
    <row r="1803" spans="1:6" x14ac:dyDescent="0.25">
      <c r="A1803" s="26">
        <v>59.866700000000002</v>
      </c>
      <c r="B1803" s="17">
        <v>0.16</v>
      </c>
      <c r="C1803" s="17">
        <v>4.9169999999999998E-2</v>
      </c>
      <c r="D1803" s="17">
        <v>1.1126E-2</v>
      </c>
      <c r="E1803" s="17">
        <v>4.261E-3</v>
      </c>
      <c r="F1803" s="27">
        <f t="shared" si="28"/>
        <v>60</v>
      </c>
    </row>
    <row r="1804" spans="1:6" x14ac:dyDescent="0.25">
      <c r="A1804" s="26">
        <v>59.9</v>
      </c>
      <c r="B1804" s="17">
        <v>0.16</v>
      </c>
      <c r="C1804" s="17">
        <v>4.9095E-2</v>
      </c>
      <c r="D1804" s="17">
        <v>1.1102000000000001E-2</v>
      </c>
      <c r="E1804" s="17">
        <v>4.2509999999999996E-3</v>
      </c>
      <c r="F1804" s="27">
        <f t="shared" si="28"/>
        <v>60</v>
      </c>
    </row>
    <row r="1805" spans="1:6" x14ac:dyDescent="0.25">
      <c r="A1805" s="26">
        <v>59.933300000000003</v>
      </c>
      <c r="B1805" s="17">
        <v>0.16</v>
      </c>
      <c r="C1805" s="17">
        <v>4.9043999999999997E-2</v>
      </c>
      <c r="D1805" s="17">
        <v>1.1076000000000001E-2</v>
      </c>
      <c r="E1805" s="17">
        <v>4.228E-3</v>
      </c>
      <c r="F1805" s="27">
        <f t="shared" si="28"/>
        <v>60</v>
      </c>
    </row>
    <row r="1806" spans="1:6" x14ac:dyDescent="0.25">
      <c r="A1806" s="26">
        <v>59.966700000000003</v>
      </c>
      <c r="B1806" s="17">
        <v>0.16</v>
      </c>
      <c r="C1806" s="17">
        <v>4.9007000000000002E-2</v>
      </c>
      <c r="D1806" s="17">
        <v>1.1053E-2</v>
      </c>
      <c r="E1806" s="17">
        <v>4.2040000000000003E-3</v>
      </c>
      <c r="F1806" s="27">
        <f t="shared" si="28"/>
        <v>60</v>
      </c>
    </row>
    <row r="1807" spans="1:6" x14ac:dyDescent="0.25">
      <c r="A1807" s="26">
        <v>60</v>
      </c>
      <c r="B1807" s="17">
        <v>0.16</v>
      </c>
      <c r="C1807" s="17">
        <v>4.8973999999999997E-2</v>
      </c>
      <c r="D1807" s="17">
        <v>1.1042E-2</v>
      </c>
      <c r="E1807" s="17">
        <v>4.1989999999999996E-3</v>
      </c>
      <c r="F1807" s="27">
        <f t="shared" si="28"/>
        <v>60</v>
      </c>
    </row>
    <row r="1808" spans="1:6" x14ac:dyDescent="0.25">
      <c r="A1808" s="26">
        <v>60.033299999999997</v>
      </c>
      <c r="B1808" s="17">
        <v>0.16</v>
      </c>
      <c r="C1808" s="17">
        <v>4.8927999999999999E-2</v>
      </c>
      <c r="D1808" s="17">
        <v>1.1018E-2</v>
      </c>
      <c r="F1808" s="27">
        <f t="shared" si="28"/>
        <v>60</v>
      </c>
    </row>
    <row r="1809" spans="1:6" x14ac:dyDescent="0.25">
      <c r="A1809" s="26">
        <v>60.066699999999997</v>
      </c>
      <c r="B1809" s="17">
        <v>0.16</v>
      </c>
      <c r="C1809" s="17">
        <v>4.8885999999999999E-2</v>
      </c>
      <c r="D1809" s="17">
        <v>1.1006999999999999E-2</v>
      </c>
      <c r="E1809" s="17">
        <v>4.1989999999999996E-3</v>
      </c>
      <c r="F1809" s="27">
        <f t="shared" si="28"/>
        <v>60</v>
      </c>
    </row>
    <row r="1810" spans="1:6" x14ac:dyDescent="0.25">
      <c r="A1810" s="26">
        <v>60.1</v>
      </c>
      <c r="B1810" s="17">
        <v>0.16</v>
      </c>
      <c r="C1810" s="17">
        <v>4.8868000000000002E-2</v>
      </c>
      <c r="D1810" s="17">
        <v>1.0999999999999999E-2</v>
      </c>
      <c r="E1810" s="17">
        <v>4.1939999999999998E-3</v>
      </c>
      <c r="F1810" s="27">
        <f t="shared" si="28"/>
        <v>60</v>
      </c>
    </row>
    <row r="1811" spans="1:6" x14ac:dyDescent="0.25">
      <c r="A1811" s="26">
        <v>60.133299999999998</v>
      </c>
      <c r="B1811" s="17">
        <v>0.16</v>
      </c>
      <c r="C1811" s="17">
        <v>4.8826000000000001E-2</v>
      </c>
      <c r="D1811" s="17">
        <v>1.0978E-2</v>
      </c>
      <c r="F1811" s="27">
        <f t="shared" si="28"/>
        <v>60</v>
      </c>
    </row>
    <row r="1812" spans="1:6" x14ac:dyDescent="0.25">
      <c r="A1812" s="26">
        <v>60.166699999999999</v>
      </c>
      <c r="B1812" s="17">
        <v>0.16</v>
      </c>
      <c r="C1812" s="17">
        <v>4.8765000000000003E-2</v>
      </c>
      <c r="D1812" s="17">
        <v>1.0963000000000001E-2</v>
      </c>
      <c r="E1812" s="17">
        <v>4.1749999999999999E-3</v>
      </c>
      <c r="F1812" s="27">
        <f t="shared" si="28"/>
        <v>60</v>
      </c>
    </row>
    <row r="1813" spans="1:6" x14ac:dyDescent="0.25">
      <c r="A1813" s="26">
        <v>60.2</v>
      </c>
      <c r="B1813" s="17">
        <v>0.16</v>
      </c>
      <c r="C1813" s="17">
        <v>4.8686E-2</v>
      </c>
      <c r="D1813" s="17">
        <v>1.0940999999999999E-2</v>
      </c>
      <c r="E1813" s="17">
        <v>4.1660000000000004E-3</v>
      </c>
      <c r="F1813" s="27">
        <f t="shared" si="28"/>
        <v>60</v>
      </c>
    </row>
    <row r="1814" spans="1:6" x14ac:dyDescent="0.25">
      <c r="A1814" s="26">
        <v>60.2333</v>
      </c>
      <c r="B1814" s="17">
        <v>0.16</v>
      </c>
      <c r="C1814" s="17">
        <v>4.8634999999999998E-2</v>
      </c>
      <c r="D1814" s="17">
        <v>1.0921E-2</v>
      </c>
      <c r="E1814" s="17">
        <v>4.1660000000000004E-3</v>
      </c>
      <c r="F1814" s="27">
        <f t="shared" si="28"/>
        <v>60</v>
      </c>
    </row>
    <row r="1815" spans="1:6" x14ac:dyDescent="0.25">
      <c r="A1815" s="26">
        <v>60.2667</v>
      </c>
      <c r="B1815" s="17">
        <v>0.16</v>
      </c>
      <c r="C1815" s="17">
        <v>4.8575E-2</v>
      </c>
      <c r="D1815" s="17">
        <v>1.0902999999999999E-2</v>
      </c>
      <c r="E1815" s="17">
        <v>4.1520000000000003E-3</v>
      </c>
      <c r="F1815" s="27">
        <f t="shared" si="28"/>
        <v>60</v>
      </c>
    </row>
    <row r="1816" spans="1:6" x14ac:dyDescent="0.25">
      <c r="A1816" s="26">
        <v>60.3</v>
      </c>
      <c r="B1816" s="17">
        <v>0.16</v>
      </c>
      <c r="C1816" s="17">
        <v>4.8536999999999997E-2</v>
      </c>
      <c r="D1816" s="17">
        <v>1.0893999999999999E-2</v>
      </c>
      <c r="E1816" s="17">
        <v>4.1370000000000001E-3</v>
      </c>
      <c r="F1816" s="27">
        <f t="shared" si="28"/>
        <v>60</v>
      </c>
    </row>
    <row r="1817" spans="1:6" x14ac:dyDescent="0.25">
      <c r="A1817" s="26">
        <v>60.333300000000001</v>
      </c>
      <c r="B1817" s="17">
        <v>0.16</v>
      </c>
      <c r="C1817" s="17">
        <v>4.8490999999999999E-2</v>
      </c>
      <c r="D1817" s="17">
        <v>1.0869999999999999E-2</v>
      </c>
      <c r="E1817" s="17">
        <v>4.1330000000000004E-3</v>
      </c>
      <c r="F1817" s="27">
        <f t="shared" si="28"/>
        <v>60</v>
      </c>
    </row>
    <row r="1818" spans="1:6" x14ac:dyDescent="0.25">
      <c r="A1818" s="26">
        <v>60.366700000000002</v>
      </c>
      <c r="B1818" s="17">
        <v>0.16</v>
      </c>
      <c r="C1818" s="17">
        <v>4.8458000000000001E-2</v>
      </c>
      <c r="D1818" s="17">
        <v>1.0855E-2</v>
      </c>
      <c r="E1818" s="17">
        <v>4.1279999999999997E-3</v>
      </c>
      <c r="F1818" s="27">
        <f t="shared" si="28"/>
        <v>60</v>
      </c>
    </row>
    <row r="1819" spans="1:6" x14ac:dyDescent="0.25">
      <c r="A1819" s="26">
        <v>60.4</v>
      </c>
      <c r="B1819" s="17">
        <v>0.16</v>
      </c>
      <c r="C1819" s="17">
        <v>4.8397999999999997E-2</v>
      </c>
      <c r="D1819" s="17">
        <v>1.0841999999999999E-2</v>
      </c>
      <c r="E1819" s="17">
        <v>4.1180000000000001E-3</v>
      </c>
      <c r="F1819" s="27">
        <f t="shared" si="28"/>
        <v>60</v>
      </c>
    </row>
    <row r="1820" spans="1:6" x14ac:dyDescent="0.25">
      <c r="A1820" s="26">
        <v>60.433300000000003</v>
      </c>
      <c r="B1820" s="17">
        <v>0.16</v>
      </c>
      <c r="C1820" s="17">
        <v>4.8319000000000001E-2</v>
      </c>
      <c r="D1820" s="17">
        <v>1.0828000000000001E-2</v>
      </c>
      <c r="E1820" s="17">
        <v>4.1139999999999996E-3</v>
      </c>
      <c r="F1820" s="27">
        <f t="shared" si="28"/>
        <v>60</v>
      </c>
    </row>
    <row r="1821" spans="1:6" x14ac:dyDescent="0.25">
      <c r="A1821" s="26">
        <v>60.466700000000003</v>
      </c>
      <c r="B1821" s="17">
        <v>0.16</v>
      </c>
      <c r="C1821" s="17">
        <v>4.8286000000000003E-2</v>
      </c>
      <c r="D1821" s="17">
        <v>1.0822E-2</v>
      </c>
      <c r="E1821" s="17">
        <v>4.1000000000000003E-3</v>
      </c>
      <c r="F1821" s="27">
        <f t="shared" si="28"/>
        <v>60</v>
      </c>
    </row>
    <row r="1822" spans="1:6" x14ac:dyDescent="0.25">
      <c r="A1822" s="26">
        <v>60.5</v>
      </c>
      <c r="B1822" s="17">
        <v>0.16</v>
      </c>
      <c r="C1822" s="17">
        <v>4.8221E-2</v>
      </c>
      <c r="D1822" s="17">
        <v>1.0803999999999999E-2</v>
      </c>
      <c r="E1822" s="17">
        <v>4.0899999999999999E-3</v>
      </c>
      <c r="F1822" s="27">
        <f t="shared" si="28"/>
        <v>61</v>
      </c>
    </row>
    <row r="1823" spans="1:6" x14ac:dyDescent="0.25">
      <c r="A1823" s="26">
        <v>60.533299999999997</v>
      </c>
      <c r="B1823" s="17">
        <v>0.16</v>
      </c>
      <c r="C1823" s="17">
        <v>4.8179E-2</v>
      </c>
      <c r="D1823" s="17">
        <v>1.0791E-2</v>
      </c>
      <c r="E1823" s="17">
        <v>4.0759999999999998E-3</v>
      </c>
      <c r="F1823" s="27">
        <f t="shared" si="28"/>
        <v>61</v>
      </c>
    </row>
    <row r="1824" spans="1:6" x14ac:dyDescent="0.25">
      <c r="A1824" s="26">
        <v>60.566699999999997</v>
      </c>
      <c r="B1824" s="17">
        <v>0.16</v>
      </c>
      <c r="C1824" s="17">
        <v>4.8147000000000002E-2</v>
      </c>
      <c r="D1824" s="17">
        <v>1.0773E-2</v>
      </c>
      <c r="E1824" s="17">
        <v>4.0759999999999998E-3</v>
      </c>
      <c r="F1824" s="27">
        <f t="shared" si="28"/>
        <v>61</v>
      </c>
    </row>
    <row r="1825" spans="1:6" x14ac:dyDescent="0.25">
      <c r="A1825" s="26">
        <v>60.6</v>
      </c>
      <c r="B1825" s="17">
        <v>0.16</v>
      </c>
      <c r="C1825" s="17">
        <v>4.8113999999999997E-2</v>
      </c>
      <c r="D1825" s="17">
        <v>1.0762000000000001E-2</v>
      </c>
      <c r="E1825" s="17">
        <v>4.0759999999999998E-3</v>
      </c>
      <c r="F1825" s="27">
        <f t="shared" si="28"/>
        <v>61</v>
      </c>
    </row>
    <row r="1826" spans="1:6" x14ac:dyDescent="0.25">
      <c r="A1826" s="26">
        <v>60.633299999999998</v>
      </c>
      <c r="B1826" s="17">
        <v>0.15</v>
      </c>
      <c r="C1826" s="17">
        <v>4.8058999999999998E-2</v>
      </c>
      <c r="D1826" s="17">
        <v>1.0737999999999999E-2</v>
      </c>
      <c r="E1826" s="17">
        <v>4.0670000000000003E-3</v>
      </c>
      <c r="F1826" s="27">
        <f t="shared" si="28"/>
        <v>61</v>
      </c>
    </row>
    <row r="1827" spans="1:6" x14ac:dyDescent="0.25">
      <c r="A1827" s="26">
        <v>60.666699999999999</v>
      </c>
      <c r="B1827" s="17">
        <v>0.15</v>
      </c>
      <c r="C1827" s="17">
        <v>4.8025999999999999E-2</v>
      </c>
      <c r="D1827" s="17">
        <v>1.0721E-2</v>
      </c>
      <c r="E1827" s="17">
        <v>4.0619999999999996E-3</v>
      </c>
      <c r="F1827" s="27">
        <f t="shared" si="28"/>
        <v>61</v>
      </c>
    </row>
    <row r="1828" spans="1:6" x14ac:dyDescent="0.25">
      <c r="A1828" s="26">
        <v>60.7</v>
      </c>
      <c r="B1828" s="17">
        <v>0.15</v>
      </c>
      <c r="C1828" s="17">
        <v>4.7980000000000002E-2</v>
      </c>
      <c r="D1828" s="17">
        <v>1.0716E-2</v>
      </c>
      <c r="E1828" s="17">
        <v>4.0569999999999998E-3</v>
      </c>
      <c r="F1828" s="27">
        <f t="shared" si="28"/>
        <v>61</v>
      </c>
    </row>
    <row r="1829" spans="1:6" x14ac:dyDescent="0.25">
      <c r="A1829" s="26">
        <v>60.7333</v>
      </c>
      <c r="B1829" s="17">
        <v>0.15</v>
      </c>
      <c r="C1829" s="17">
        <v>4.7952000000000002E-2</v>
      </c>
      <c r="D1829" s="17">
        <v>1.0704999999999999E-2</v>
      </c>
      <c r="E1829" s="17">
        <v>4.052E-3</v>
      </c>
      <c r="F1829" s="27">
        <f t="shared" si="28"/>
        <v>61</v>
      </c>
    </row>
    <row r="1830" spans="1:6" x14ac:dyDescent="0.25">
      <c r="A1830" s="26">
        <v>60.7667</v>
      </c>
      <c r="B1830" s="17">
        <v>0.15</v>
      </c>
      <c r="C1830" s="17">
        <v>4.7899999999999998E-2</v>
      </c>
      <c r="D1830" s="17">
        <v>1.0685E-2</v>
      </c>
      <c r="F1830" s="27">
        <f t="shared" si="28"/>
        <v>61</v>
      </c>
    </row>
    <row r="1831" spans="1:6" x14ac:dyDescent="0.25">
      <c r="A1831" s="26">
        <v>60.8</v>
      </c>
      <c r="B1831" s="17">
        <v>0.15</v>
      </c>
      <c r="C1831" s="17">
        <v>4.7858999999999999E-2</v>
      </c>
      <c r="D1831" s="17">
        <v>1.0668E-2</v>
      </c>
      <c r="E1831" s="17">
        <v>4.052E-3</v>
      </c>
      <c r="F1831" s="27">
        <f t="shared" si="28"/>
        <v>61</v>
      </c>
    </row>
    <row r="1832" spans="1:6" x14ac:dyDescent="0.25">
      <c r="A1832" s="26">
        <v>60.833300000000001</v>
      </c>
      <c r="B1832" s="17">
        <v>0.15</v>
      </c>
      <c r="C1832" s="17">
        <v>4.7812E-2</v>
      </c>
      <c r="D1832" s="17">
        <v>1.0655E-2</v>
      </c>
      <c r="E1832" s="17">
        <v>4.0429999999999997E-3</v>
      </c>
      <c r="F1832" s="27">
        <f t="shared" si="28"/>
        <v>61</v>
      </c>
    </row>
    <row r="1833" spans="1:6" x14ac:dyDescent="0.25">
      <c r="A1833" s="26">
        <v>60.866700000000002</v>
      </c>
      <c r="B1833" s="17">
        <v>0.15</v>
      </c>
      <c r="C1833" s="17">
        <v>4.7699999999999999E-2</v>
      </c>
      <c r="D1833" s="17">
        <v>1.0604000000000001E-2</v>
      </c>
      <c r="E1833" s="17">
        <v>3.9870000000000001E-3</v>
      </c>
      <c r="F1833" s="27">
        <f t="shared" si="28"/>
        <v>61</v>
      </c>
    </row>
    <row r="1834" spans="1:6" x14ac:dyDescent="0.25">
      <c r="A1834" s="26">
        <v>60.9</v>
      </c>
      <c r="B1834" s="17">
        <v>0.15</v>
      </c>
      <c r="C1834" s="17">
        <v>4.7631E-2</v>
      </c>
      <c r="D1834" s="17">
        <v>1.0581999999999999E-2</v>
      </c>
      <c r="E1834" s="17">
        <v>3.973E-3</v>
      </c>
      <c r="F1834" s="27">
        <f t="shared" si="28"/>
        <v>61</v>
      </c>
    </row>
    <row r="1835" spans="1:6" x14ac:dyDescent="0.25">
      <c r="A1835" s="26">
        <v>60.933300000000003</v>
      </c>
      <c r="B1835" s="17">
        <v>0.15</v>
      </c>
      <c r="C1835" s="17">
        <v>4.7574999999999999E-2</v>
      </c>
      <c r="D1835" s="17">
        <v>1.0562E-2</v>
      </c>
      <c r="E1835" s="17">
        <v>3.954E-3</v>
      </c>
      <c r="F1835" s="27">
        <f t="shared" si="28"/>
        <v>61</v>
      </c>
    </row>
    <row r="1836" spans="1:6" x14ac:dyDescent="0.25">
      <c r="A1836" s="26">
        <v>60.966700000000003</v>
      </c>
      <c r="B1836" s="17">
        <v>0.15</v>
      </c>
      <c r="C1836" s="17">
        <v>4.7551000000000003E-2</v>
      </c>
      <c r="D1836" s="17">
        <v>1.0548999999999999E-2</v>
      </c>
      <c r="E1836" s="17">
        <v>3.954E-3</v>
      </c>
      <c r="F1836" s="27">
        <f t="shared" si="28"/>
        <v>61</v>
      </c>
    </row>
    <row r="1837" spans="1:6" x14ac:dyDescent="0.25">
      <c r="A1837" s="26">
        <v>61</v>
      </c>
      <c r="B1837" s="17">
        <v>0.15</v>
      </c>
      <c r="C1837" s="17">
        <v>4.7528000000000001E-2</v>
      </c>
      <c r="D1837" s="17">
        <v>1.0545000000000001E-2</v>
      </c>
      <c r="E1837" s="17">
        <v>3.954E-3</v>
      </c>
      <c r="F1837" s="27">
        <f t="shared" si="28"/>
        <v>61</v>
      </c>
    </row>
    <row r="1838" spans="1:6" x14ac:dyDescent="0.25">
      <c r="A1838" s="26">
        <v>61.033299999999997</v>
      </c>
      <c r="B1838" s="17">
        <v>0.15</v>
      </c>
      <c r="C1838" s="17">
        <v>4.7458E-2</v>
      </c>
      <c r="D1838" s="17">
        <v>1.0529999999999999E-2</v>
      </c>
      <c r="F1838" s="27">
        <f t="shared" si="28"/>
        <v>61</v>
      </c>
    </row>
    <row r="1839" spans="1:6" x14ac:dyDescent="0.25">
      <c r="A1839" s="26">
        <v>61.066699999999997</v>
      </c>
      <c r="B1839" s="17">
        <v>0.15</v>
      </c>
      <c r="C1839" s="17">
        <v>4.7398000000000003E-2</v>
      </c>
      <c r="D1839" s="17">
        <v>1.0505E-2</v>
      </c>
      <c r="E1839" s="17">
        <v>3.9300000000000003E-3</v>
      </c>
      <c r="F1839" s="27">
        <f t="shared" si="28"/>
        <v>61</v>
      </c>
    </row>
    <row r="1840" spans="1:6" x14ac:dyDescent="0.25">
      <c r="A1840" s="26">
        <v>61.1</v>
      </c>
      <c r="B1840" s="17">
        <v>0.15</v>
      </c>
      <c r="C1840" s="17">
        <v>4.7364999999999997E-2</v>
      </c>
      <c r="D1840" s="17">
        <v>1.0492E-2</v>
      </c>
      <c r="F1840" s="27">
        <f t="shared" si="28"/>
        <v>61</v>
      </c>
    </row>
    <row r="1841" spans="1:6" x14ac:dyDescent="0.25">
      <c r="A1841" s="26">
        <v>61.133299999999998</v>
      </c>
      <c r="B1841" s="17">
        <v>0.15</v>
      </c>
      <c r="C1841" s="17">
        <v>4.7300000000000002E-2</v>
      </c>
      <c r="D1841" s="17">
        <v>1.047E-2</v>
      </c>
      <c r="E1841" s="17">
        <v>3.9259999999999998E-3</v>
      </c>
      <c r="F1841" s="27">
        <f t="shared" si="28"/>
        <v>61</v>
      </c>
    </row>
    <row r="1842" spans="1:6" x14ac:dyDescent="0.25">
      <c r="A1842" s="26">
        <v>61.166699999999999</v>
      </c>
      <c r="B1842" s="17">
        <v>0.15</v>
      </c>
      <c r="C1842" s="17">
        <v>4.7244000000000001E-2</v>
      </c>
      <c r="D1842" s="17">
        <v>1.0444E-2</v>
      </c>
      <c r="E1842" s="17">
        <v>3.9119999999999997E-3</v>
      </c>
      <c r="F1842" s="27">
        <f t="shared" si="28"/>
        <v>61</v>
      </c>
    </row>
    <row r="1843" spans="1:6" x14ac:dyDescent="0.25">
      <c r="A1843" s="26">
        <v>61.2</v>
      </c>
      <c r="B1843" s="17">
        <v>0.15</v>
      </c>
      <c r="C1843" s="17">
        <v>4.7202000000000001E-2</v>
      </c>
      <c r="D1843" s="17">
        <v>1.0428E-2</v>
      </c>
      <c r="E1843" s="17">
        <v>3.9069999999999999E-3</v>
      </c>
      <c r="F1843" s="27">
        <f t="shared" si="28"/>
        <v>61</v>
      </c>
    </row>
    <row r="1844" spans="1:6" x14ac:dyDescent="0.25">
      <c r="A1844" s="26">
        <v>61.2333</v>
      </c>
      <c r="B1844" s="17">
        <v>0.15</v>
      </c>
      <c r="C1844" s="17">
        <v>4.7150999999999998E-2</v>
      </c>
      <c r="D1844" s="17">
        <v>1.0413E-2</v>
      </c>
      <c r="E1844" s="17">
        <v>3.9069999999999999E-3</v>
      </c>
      <c r="F1844" s="27">
        <f t="shared" si="28"/>
        <v>61</v>
      </c>
    </row>
    <row r="1845" spans="1:6" x14ac:dyDescent="0.25">
      <c r="A1845" s="26">
        <v>61.2667</v>
      </c>
      <c r="B1845" s="17">
        <v>0.15</v>
      </c>
      <c r="C1845" s="17">
        <v>4.7132E-2</v>
      </c>
      <c r="D1845" s="17">
        <v>1.0404E-2</v>
      </c>
      <c r="F1845" s="27">
        <f t="shared" si="28"/>
        <v>61</v>
      </c>
    </row>
    <row r="1846" spans="1:6" x14ac:dyDescent="0.25">
      <c r="A1846" s="26">
        <v>61.3</v>
      </c>
      <c r="B1846" s="17">
        <v>0.15</v>
      </c>
      <c r="C1846" s="17">
        <v>4.7094999999999998E-2</v>
      </c>
      <c r="D1846" s="17">
        <v>1.0395E-2</v>
      </c>
      <c r="E1846" s="17">
        <v>3.898E-3</v>
      </c>
      <c r="F1846" s="27">
        <f t="shared" si="28"/>
        <v>61</v>
      </c>
    </row>
    <row r="1847" spans="1:6" x14ac:dyDescent="0.25">
      <c r="A1847" s="26">
        <v>61.333300000000001</v>
      </c>
      <c r="B1847" s="17">
        <v>0.15</v>
      </c>
      <c r="C1847" s="17">
        <v>4.7044000000000002E-2</v>
      </c>
      <c r="D1847" s="17">
        <v>1.0376E-2</v>
      </c>
      <c r="E1847" s="17">
        <v>3.898E-3</v>
      </c>
      <c r="F1847" s="27">
        <f t="shared" si="28"/>
        <v>61</v>
      </c>
    </row>
    <row r="1848" spans="1:6" x14ac:dyDescent="0.25">
      <c r="A1848" s="26">
        <v>61.366700000000002</v>
      </c>
      <c r="B1848" s="17">
        <v>0.15</v>
      </c>
      <c r="C1848" s="17">
        <v>4.6974000000000002E-2</v>
      </c>
      <c r="D1848" s="17">
        <v>1.0364999999999999E-2</v>
      </c>
      <c r="E1848" s="17">
        <v>3.8790000000000001E-3</v>
      </c>
      <c r="F1848" s="27">
        <f t="shared" si="28"/>
        <v>61</v>
      </c>
    </row>
    <row r="1849" spans="1:6" x14ac:dyDescent="0.25">
      <c r="A1849" s="26">
        <v>61.4</v>
      </c>
      <c r="B1849" s="17">
        <v>0.15</v>
      </c>
      <c r="C1849" s="17">
        <v>4.6918000000000001E-2</v>
      </c>
      <c r="D1849" s="17">
        <v>1.0354E-2</v>
      </c>
      <c r="E1849" s="17">
        <v>3.8739999999999998E-3</v>
      </c>
      <c r="F1849" s="27">
        <f t="shared" si="28"/>
        <v>61</v>
      </c>
    </row>
    <row r="1850" spans="1:6" x14ac:dyDescent="0.25">
      <c r="A1850" s="26">
        <v>61.433300000000003</v>
      </c>
      <c r="B1850" s="17">
        <v>0.15</v>
      </c>
      <c r="C1850" s="17">
        <v>4.6871000000000003E-2</v>
      </c>
      <c r="D1850" s="17">
        <v>1.0343E-2</v>
      </c>
      <c r="E1850" s="17">
        <v>3.8649999999999999E-3</v>
      </c>
      <c r="F1850" s="27">
        <f t="shared" si="28"/>
        <v>61</v>
      </c>
    </row>
    <row r="1851" spans="1:6" x14ac:dyDescent="0.25">
      <c r="A1851" s="26">
        <v>61.466700000000003</v>
      </c>
      <c r="B1851" s="17">
        <v>0.15</v>
      </c>
      <c r="C1851" s="17">
        <v>4.6820000000000001E-2</v>
      </c>
      <c r="D1851" s="17">
        <v>1.0331999999999999E-2</v>
      </c>
      <c r="E1851" s="17">
        <v>3.8600000000000001E-3</v>
      </c>
      <c r="F1851" s="27">
        <f t="shared" si="28"/>
        <v>61</v>
      </c>
    </row>
    <row r="1852" spans="1:6" x14ac:dyDescent="0.25">
      <c r="A1852" s="26">
        <v>61.5</v>
      </c>
      <c r="B1852" s="17">
        <v>0.15</v>
      </c>
      <c r="C1852" s="17">
        <v>4.6788000000000003E-2</v>
      </c>
      <c r="D1852" s="17">
        <v>1.0319E-2</v>
      </c>
      <c r="E1852" s="17">
        <v>3.8560000000000001E-3</v>
      </c>
      <c r="F1852" s="27">
        <f t="shared" si="28"/>
        <v>62</v>
      </c>
    </row>
    <row r="1853" spans="1:6" x14ac:dyDescent="0.25">
      <c r="A1853" s="26">
        <v>61.533299999999997</v>
      </c>
      <c r="B1853" s="17">
        <v>0.15</v>
      </c>
      <c r="C1853" s="17">
        <v>4.6732000000000003E-2</v>
      </c>
      <c r="D1853" s="17">
        <v>1.031E-2</v>
      </c>
      <c r="E1853" s="17">
        <v>3.8509999999999998E-3</v>
      </c>
      <c r="F1853" s="27">
        <f t="shared" si="28"/>
        <v>62</v>
      </c>
    </row>
    <row r="1854" spans="1:6" x14ac:dyDescent="0.25">
      <c r="A1854" s="26">
        <v>61.566699999999997</v>
      </c>
      <c r="B1854" s="17">
        <v>0.15</v>
      </c>
      <c r="C1854" s="17">
        <v>4.6690000000000002E-2</v>
      </c>
      <c r="D1854" s="17">
        <v>1.0299000000000001E-2</v>
      </c>
      <c r="E1854" s="17">
        <v>3.846E-3</v>
      </c>
      <c r="F1854" s="27">
        <f t="shared" si="28"/>
        <v>62</v>
      </c>
    </row>
    <row r="1855" spans="1:6" x14ac:dyDescent="0.25">
      <c r="A1855" s="26">
        <v>61.6</v>
      </c>
      <c r="B1855" s="17">
        <v>0.15</v>
      </c>
      <c r="C1855" s="17">
        <v>4.6620000000000002E-2</v>
      </c>
      <c r="D1855" s="17">
        <v>1.0286E-2</v>
      </c>
      <c r="E1855" s="17">
        <v>3.8319999999999999E-3</v>
      </c>
      <c r="F1855" s="27">
        <f t="shared" si="28"/>
        <v>62</v>
      </c>
    </row>
    <row r="1856" spans="1:6" x14ac:dyDescent="0.25">
      <c r="A1856" s="26">
        <v>61.633299999999998</v>
      </c>
      <c r="B1856" s="17">
        <v>0.15</v>
      </c>
      <c r="C1856" s="17">
        <v>4.6568999999999999E-2</v>
      </c>
      <c r="D1856" s="17">
        <v>1.0272999999999999E-2</v>
      </c>
      <c r="E1856" s="17">
        <v>3.8140000000000001E-3</v>
      </c>
      <c r="F1856" s="27">
        <f t="shared" si="28"/>
        <v>62</v>
      </c>
    </row>
    <row r="1857" spans="1:6" x14ac:dyDescent="0.25">
      <c r="A1857" s="26">
        <v>61.666699999999999</v>
      </c>
      <c r="B1857" s="17">
        <v>0.15</v>
      </c>
      <c r="C1857" s="17">
        <v>4.6540999999999999E-2</v>
      </c>
      <c r="D1857" s="17">
        <v>1.0244E-2</v>
      </c>
      <c r="E1857" s="17">
        <v>3.8040000000000001E-3</v>
      </c>
      <c r="F1857" s="27">
        <f t="shared" si="28"/>
        <v>62</v>
      </c>
    </row>
    <row r="1858" spans="1:6" x14ac:dyDescent="0.25">
      <c r="A1858" s="26">
        <v>61.7</v>
      </c>
      <c r="B1858" s="17">
        <v>0.15</v>
      </c>
      <c r="C1858" s="17">
        <v>4.6484999999999999E-2</v>
      </c>
      <c r="D1858" s="17">
        <v>1.0231000000000001E-2</v>
      </c>
      <c r="E1858" s="17">
        <v>3.8E-3</v>
      </c>
      <c r="F1858" s="27">
        <f t="shared" si="28"/>
        <v>62</v>
      </c>
    </row>
    <row r="1859" spans="1:6" x14ac:dyDescent="0.25">
      <c r="A1859" s="26">
        <v>61.7333</v>
      </c>
      <c r="B1859" s="17">
        <v>0.15</v>
      </c>
      <c r="C1859" s="17">
        <v>4.6452E-2</v>
      </c>
      <c r="D1859" s="17">
        <v>1.0218E-2</v>
      </c>
      <c r="E1859" s="17">
        <v>3.7950000000000002E-3</v>
      </c>
      <c r="F1859" s="27">
        <f t="shared" si="28"/>
        <v>62</v>
      </c>
    </row>
    <row r="1860" spans="1:6" x14ac:dyDescent="0.25">
      <c r="A1860" s="26">
        <v>61.7667</v>
      </c>
      <c r="B1860" s="17">
        <v>0.15</v>
      </c>
      <c r="C1860" s="17">
        <v>4.6434000000000003E-2</v>
      </c>
      <c r="D1860" s="17">
        <v>1.0207000000000001E-2</v>
      </c>
      <c r="E1860" s="17">
        <v>3.7859999999999999E-3</v>
      </c>
      <c r="F1860" s="27">
        <f t="shared" si="28"/>
        <v>62</v>
      </c>
    </row>
    <row r="1861" spans="1:6" x14ac:dyDescent="0.25">
      <c r="A1861" s="26">
        <v>61.8</v>
      </c>
      <c r="B1861" s="17">
        <v>0.15</v>
      </c>
      <c r="C1861" s="17">
        <v>4.6367999999999999E-2</v>
      </c>
      <c r="D1861" s="17">
        <v>1.0194E-2</v>
      </c>
      <c r="E1861" s="17">
        <v>3.777E-3</v>
      </c>
      <c r="F1861" s="27">
        <f t="shared" si="28"/>
        <v>62</v>
      </c>
    </row>
    <row r="1862" spans="1:6" x14ac:dyDescent="0.25">
      <c r="A1862" s="26">
        <v>61.833300000000001</v>
      </c>
      <c r="B1862" s="17">
        <v>0.15</v>
      </c>
      <c r="C1862" s="17">
        <v>4.6311999999999999E-2</v>
      </c>
      <c r="D1862" s="17">
        <v>1.0182999999999999E-2</v>
      </c>
      <c r="E1862" s="17">
        <v>3.7629999999999999E-3</v>
      </c>
      <c r="F1862" s="27">
        <f t="shared" si="28"/>
        <v>62</v>
      </c>
    </row>
    <row r="1863" spans="1:6" x14ac:dyDescent="0.25">
      <c r="A1863" s="26">
        <v>61.866700000000002</v>
      </c>
      <c r="B1863" s="17">
        <v>0.15</v>
      </c>
      <c r="C1863" s="17">
        <v>4.6224000000000001E-2</v>
      </c>
      <c r="D1863" s="17">
        <v>1.0135E-2</v>
      </c>
      <c r="E1863" s="17">
        <v>3.7439999999999999E-3</v>
      </c>
      <c r="F1863" s="27">
        <f t="shared" si="28"/>
        <v>62</v>
      </c>
    </row>
    <row r="1864" spans="1:6" x14ac:dyDescent="0.25">
      <c r="A1864" s="26">
        <v>61.9</v>
      </c>
      <c r="B1864" s="17">
        <v>0.15</v>
      </c>
      <c r="C1864" s="17">
        <v>4.6108000000000003E-2</v>
      </c>
      <c r="D1864" s="17">
        <v>1.0122000000000001E-2</v>
      </c>
      <c r="E1864" s="17">
        <v>3.7299999999999998E-3</v>
      </c>
      <c r="F1864" s="27">
        <f t="shared" si="28"/>
        <v>62</v>
      </c>
    </row>
    <row r="1865" spans="1:6" x14ac:dyDescent="0.25">
      <c r="A1865" s="26">
        <v>61.933300000000003</v>
      </c>
      <c r="B1865" s="17">
        <v>0.15</v>
      </c>
      <c r="C1865" s="17">
        <v>4.6084E-2</v>
      </c>
      <c r="D1865" s="17">
        <v>1.0113E-2</v>
      </c>
      <c r="E1865" s="17">
        <v>3.7260000000000001E-3</v>
      </c>
      <c r="F1865" s="27">
        <f t="shared" ref="F1865:F1928" si="29">ROUND(A1865,0)</f>
        <v>62</v>
      </c>
    </row>
    <row r="1866" spans="1:6" x14ac:dyDescent="0.25">
      <c r="A1866" s="26">
        <v>61.966700000000003</v>
      </c>
      <c r="B1866" s="17">
        <v>0.15</v>
      </c>
      <c r="C1866" s="17">
        <v>4.6032999999999998E-2</v>
      </c>
      <c r="D1866" s="17">
        <v>1.0097999999999999E-2</v>
      </c>
      <c r="E1866" s="17">
        <v>3.7209999999999999E-3</v>
      </c>
      <c r="F1866" s="27">
        <f t="shared" si="29"/>
        <v>62</v>
      </c>
    </row>
    <row r="1867" spans="1:6" x14ac:dyDescent="0.25">
      <c r="A1867" s="26">
        <v>62</v>
      </c>
      <c r="B1867" s="17">
        <v>0.15</v>
      </c>
      <c r="C1867" s="17">
        <v>4.5981000000000001E-2</v>
      </c>
      <c r="D1867" s="17">
        <v>1.0078E-2</v>
      </c>
      <c r="E1867" s="17">
        <v>3.7160000000000001E-3</v>
      </c>
      <c r="F1867" s="27">
        <f t="shared" si="29"/>
        <v>62</v>
      </c>
    </row>
    <row r="1868" spans="1:6" x14ac:dyDescent="0.25">
      <c r="A1868" s="26">
        <v>62.033299999999997</v>
      </c>
      <c r="B1868" s="17">
        <v>0.15</v>
      </c>
      <c r="C1868" s="17">
        <v>4.5953000000000001E-2</v>
      </c>
      <c r="D1868" s="17">
        <v>1.0061E-2</v>
      </c>
      <c r="E1868" s="17">
        <v>3.7069999999999998E-3</v>
      </c>
      <c r="F1868" s="27">
        <f t="shared" si="29"/>
        <v>62</v>
      </c>
    </row>
    <row r="1869" spans="1:6" x14ac:dyDescent="0.25">
      <c r="A1869" s="26">
        <v>62.066699999999997</v>
      </c>
      <c r="B1869" s="17">
        <v>0.15</v>
      </c>
      <c r="C1869" s="17">
        <v>4.5892000000000002E-2</v>
      </c>
      <c r="D1869" s="17">
        <v>1.0034E-2</v>
      </c>
      <c r="E1869" s="17">
        <v>3.702E-3</v>
      </c>
      <c r="F1869" s="27">
        <f t="shared" si="29"/>
        <v>62</v>
      </c>
    </row>
    <row r="1870" spans="1:6" x14ac:dyDescent="0.25">
      <c r="A1870" s="26">
        <v>62.1</v>
      </c>
      <c r="B1870" s="17">
        <v>0.15</v>
      </c>
      <c r="C1870" s="17">
        <v>4.5850000000000002E-2</v>
      </c>
      <c r="D1870" s="17">
        <v>1.0023000000000001E-2</v>
      </c>
      <c r="E1870" s="17">
        <v>3.6979999999999999E-3</v>
      </c>
      <c r="F1870" s="27">
        <f t="shared" si="29"/>
        <v>62</v>
      </c>
    </row>
    <row r="1871" spans="1:6" x14ac:dyDescent="0.25">
      <c r="A1871" s="26">
        <v>62.133299999999998</v>
      </c>
      <c r="B1871" s="17">
        <v>0.15</v>
      </c>
      <c r="C1871" s="17">
        <v>4.5836000000000002E-2</v>
      </c>
      <c r="D1871" s="17">
        <v>1.0005999999999999E-2</v>
      </c>
      <c r="E1871" s="17">
        <v>3.6740000000000002E-3</v>
      </c>
      <c r="F1871" s="27">
        <f t="shared" si="29"/>
        <v>62</v>
      </c>
    </row>
    <row r="1872" spans="1:6" x14ac:dyDescent="0.25">
      <c r="A1872" s="26">
        <v>62.166699999999999</v>
      </c>
      <c r="B1872" s="17">
        <v>0.15</v>
      </c>
      <c r="C1872" s="17">
        <v>4.5803999999999997E-2</v>
      </c>
      <c r="D1872" s="17">
        <v>9.9810000000000003E-3</v>
      </c>
      <c r="E1872" s="17">
        <v>3.6740000000000002E-3</v>
      </c>
      <c r="F1872" s="27">
        <f t="shared" si="29"/>
        <v>62</v>
      </c>
    </row>
    <row r="1873" spans="1:6" x14ac:dyDescent="0.25">
      <c r="A1873" s="26">
        <v>62.2</v>
      </c>
      <c r="B1873" s="17">
        <v>0.15</v>
      </c>
      <c r="C1873" s="17">
        <v>4.5747000000000003E-2</v>
      </c>
      <c r="D1873" s="17">
        <v>9.9710000000000007E-3</v>
      </c>
      <c r="F1873" s="27">
        <f t="shared" si="29"/>
        <v>62</v>
      </c>
    </row>
    <row r="1874" spans="1:6" x14ac:dyDescent="0.25">
      <c r="A1874" s="26">
        <v>62.2333</v>
      </c>
      <c r="B1874" s="17">
        <v>0.15</v>
      </c>
      <c r="C1874" s="17">
        <v>4.5700999999999999E-2</v>
      </c>
      <c r="D1874" s="17">
        <v>9.9659999999999992E-3</v>
      </c>
      <c r="E1874" s="17">
        <v>3.6740000000000002E-3</v>
      </c>
      <c r="F1874" s="27">
        <f t="shared" si="29"/>
        <v>62</v>
      </c>
    </row>
    <row r="1875" spans="1:6" x14ac:dyDescent="0.25">
      <c r="A1875" s="26">
        <v>62.2667</v>
      </c>
      <c r="B1875" s="17">
        <v>0.15</v>
      </c>
      <c r="C1875" s="17">
        <v>4.5644999999999998E-2</v>
      </c>
      <c r="D1875" s="17">
        <v>9.953E-3</v>
      </c>
      <c r="E1875" s="17">
        <v>3.6740000000000002E-3</v>
      </c>
      <c r="F1875" s="27">
        <f t="shared" si="29"/>
        <v>62</v>
      </c>
    </row>
    <row r="1876" spans="1:6" x14ac:dyDescent="0.25">
      <c r="A1876" s="26">
        <v>62.3</v>
      </c>
      <c r="B1876" s="17">
        <v>0.15</v>
      </c>
      <c r="C1876" s="17">
        <v>4.5569999999999999E-2</v>
      </c>
      <c r="D1876" s="17">
        <v>9.9330000000000009E-3</v>
      </c>
      <c r="F1876" s="27">
        <f t="shared" si="29"/>
        <v>62</v>
      </c>
    </row>
    <row r="1877" spans="1:6" x14ac:dyDescent="0.25">
      <c r="A1877" s="26">
        <v>62.333300000000001</v>
      </c>
      <c r="B1877" s="17">
        <v>0.15</v>
      </c>
      <c r="C1877" s="17">
        <v>4.5513999999999999E-2</v>
      </c>
      <c r="D1877" s="17">
        <v>9.9240000000000005E-3</v>
      </c>
      <c r="E1877" s="17">
        <v>3.6700000000000001E-3</v>
      </c>
      <c r="F1877" s="27">
        <f t="shared" si="29"/>
        <v>62</v>
      </c>
    </row>
    <row r="1878" spans="1:6" x14ac:dyDescent="0.25">
      <c r="A1878" s="26">
        <v>62.366700000000002</v>
      </c>
      <c r="B1878" s="17">
        <v>0.15</v>
      </c>
      <c r="C1878" s="17">
        <v>4.5471999999999999E-2</v>
      </c>
      <c r="D1878" s="17">
        <v>9.92E-3</v>
      </c>
      <c r="E1878" s="17">
        <v>3.6649999999999999E-3</v>
      </c>
      <c r="F1878" s="27">
        <f t="shared" si="29"/>
        <v>62</v>
      </c>
    </row>
    <row r="1879" spans="1:6" x14ac:dyDescent="0.25">
      <c r="A1879" s="26">
        <v>62.4</v>
      </c>
      <c r="B1879" s="17">
        <v>0.15</v>
      </c>
      <c r="C1879" s="17">
        <v>4.5428999999999997E-2</v>
      </c>
      <c r="D1879" s="17">
        <v>9.9019999999999993E-3</v>
      </c>
      <c r="E1879" s="17">
        <v>3.6649999999999999E-3</v>
      </c>
      <c r="F1879" s="27">
        <f t="shared" si="29"/>
        <v>62</v>
      </c>
    </row>
    <row r="1880" spans="1:6" x14ac:dyDescent="0.25">
      <c r="A1880" s="26">
        <v>62.433300000000003</v>
      </c>
      <c r="B1880" s="17">
        <v>0.15</v>
      </c>
      <c r="C1880" s="17">
        <v>4.5358999999999997E-2</v>
      </c>
      <c r="D1880" s="17">
        <v>9.8919999999999998E-3</v>
      </c>
      <c r="E1880" s="17">
        <v>3.6600000000000001E-3</v>
      </c>
      <c r="F1880" s="27">
        <f t="shared" si="29"/>
        <v>62</v>
      </c>
    </row>
    <row r="1881" spans="1:6" x14ac:dyDescent="0.25">
      <c r="A1881" s="26">
        <v>62.466700000000003</v>
      </c>
      <c r="B1881" s="17">
        <v>0.15</v>
      </c>
      <c r="C1881" s="17">
        <v>4.5322000000000001E-2</v>
      </c>
      <c r="D1881" s="17">
        <v>9.8720000000000006E-3</v>
      </c>
      <c r="E1881" s="17">
        <v>3.6600000000000001E-3</v>
      </c>
      <c r="F1881" s="27">
        <f t="shared" si="29"/>
        <v>62</v>
      </c>
    </row>
    <row r="1882" spans="1:6" x14ac:dyDescent="0.25">
      <c r="A1882" s="26">
        <v>62.5</v>
      </c>
      <c r="B1882" s="17">
        <v>0.15</v>
      </c>
      <c r="C1882" s="17">
        <v>4.5289000000000003E-2</v>
      </c>
      <c r="D1882" s="17">
        <v>9.8589999999999997E-3</v>
      </c>
      <c r="E1882" s="17">
        <v>3.656E-3</v>
      </c>
      <c r="F1882" s="27">
        <f t="shared" si="29"/>
        <v>63</v>
      </c>
    </row>
    <row r="1883" spans="1:6" x14ac:dyDescent="0.25">
      <c r="A1883" s="26">
        <v>62.533299999999997</v>
      </c>
      <c r="B1883" s="17">
        <v>0.15</v>
      </c>
      <c r="C1883" s="17">
        <v>4.5241999999999997E-2</v>
      </c>
      <c r="D1883" s="17">
        <v>9.835E-3</v>
      </c>
      <c r="F1883" s="27">
        <f t="shared" si="29"/>
        <v>63</v>
      </c>
    </row>
    <row r="1884" spans="1:6" x14ac:dyDescent="0.25">
      <c r="A1884" s="26">
        <v>62.566699999999997</v>
      </c>
      <c r="B1884" s="17">
        <v>0.15</v>
      </c>
      <c r="C1884" s="17">
        <v>4.5177000000000002E-2</v>
      </c>
      <c r="D1884" s="17">
        <v>9.8239999999999994E-3</v>
      </c>
      <c r="E1884" s="17">
        <v>3.656E-3</v>
      </c>
      <c r="F1884" s="27">
        <f t="shared" si="29"/>
        <v>63</v>
      </c>
    </row>
    <row r="1885" spans="1:6" x14ac:dyDescent="0.25">
      <c r="A1885" s="26">
        <v>62.6</v>
      </c>
      <c r="B1885" s="17">
        <v>0.15</v>
      </c>
      <c r="C1885" s="17">
        <v>4.5157999999999997E-2</v>
      </c>
      <c r="D1885" s="17">
        <v>9.8099999999999993E-3</v>
      </c>
      <c r="E1885" s="17">
        <v>3.6510000000000002E-3</v>
      </c>
      <c r="F1885" s="27">
        <f t="shared" si="29"/>
        <v>63</v>
      </c>
    </row>
    <row r="1886" spans="1:6" x14ac:dyDescent="0.25">
      <c r="A1886" s="26">
        <v>62.633299999999998</v>
      </c>
      <c r="B1886" s="17">
        <v>0.15</v>
      </c>
      <c r="C1886" s="17">
        <v>4.5130000000000003E-2</v>
      </c>
      <c r="D1886" s="17">
        <v>9.7929999999999996E-3</v>
      </c>
      <c r="F1886" s="27">
        <f t="shared" si="29"/>
        <v>63</v>
      </c>
    </row>
    <row r="1887" spans="1:6" x14ac:dyDescent="0.25">
      <c r="A1887" s="26">
        <v>62.666699999999999</v>
      </c>
      <c r="B1887" s="17">
        <v>0.15</v>
      </c>
      <c r="C1887" s="17">
        <v>4.5088000000000003E-2</v>
      </c>
      <c r="D1887" s="17">
        <v>9.7820000000000008E-3</v>
      </c>
      <c r="E1887" s="17">
        <v>3.6459999999999999E-3</v>
      </c>
      <c r="F1887" s="27">
        <f t="shared" si="29"/>
        <v>63</v>
      </c>
    </row>
    <row r="1888" spans="1:6" x14ac:dyDescent="0.25">
      <c r="A1888" s="26">
        <v>62.7</v>
      </c>
      <c r="B1888" s="17">
        <v>0.15</v>
      </c>
      <c r="C1888" s="17">
        <v>4.505E-2</v>
      </c>
      <c r="D1888" s="17">
        <v>9.7780000000000002E-3</v>
      </c>
      <c r="E1888" s="17">
        <v>3.6419999999999998E-3</v>
      </c>
      <c r="F1888" s="27">
        <f t="shared" si="29"/>
        <v>63</v>
      </c>
    </row>
    <row r="1889" spans="1:6" x14ac:dyDescent="0.25">
      <c r="A1889" s="26">
        <v>62.7333</v>
      </c>
      <c r="B1889" s="17">
        <v>0.15</v>
      </c>
      <c r="C1889" s="17">
        <v>4.4947000000000001E-2</v>
      </c>
      <c r="D1889" s="17">
        <v>9.7529999999999995E-3</v>
      </c>
      <c r="E1889" s="17">
        <v>3.6319999999999998E-3</v>
      </c>
      <c r="F1889" s="27">
        <f t="shared" si="29"/>
        <v>63</v>
      </c>
    </row>
    <row r="1890" spans="1:6" x14ac:dyDescent="0.25">
      <c r="A1890" s="26">
        <v>62.7667</v>
      </c>
      <c r="B1890" s="17">
        <v>0.15</v>
      </c>
      <c r="C1890" s="17">
        <v>4.4867999999999998E-2</v>
      </c>
      <c r="D1890" s="17">
        <v>9.7450000000000002E-3</v>
      </c>
      <c r="F1890" s="27">
        <f t="shared" si="29"/>
        <v>63</v>
      </c>
    </row>
    <row r="1891" spans="1:6" x14ac:dyDescent="0.25">
      <c r="A1891" s="26">
        <v>62.8</v>
      </c>
      <c r="B1891" s="17">
        <v>0.15</v>
      </c>
      <c r="C1891" s="17">
        <v>4.4830000000000002E-2</v>
      </c>
      <c r="D1891" s="17">
        <v>9.7269999999999995E-3</v>
      </c>
      <c r="E1891" s="17">
        <v>3.6319999999999998E-3</v>
      </c>
      <c r="F1891" s="27">
        <f t="shared" si="29"/>
        <v>63</v>
      </c>
    </row>
    <row r="1892" spans="1:6" x14ac:dyDescent="0.25">
      <c r="A1892" s="26">
        <v>62.833300000000001</v>
      </c>
      <c r="B1892" s="17">
        <v>0.15</v>
      </c>
      <c r="C1892" s="17">
        <v>4.4788000000000001E-2</v>
      </c>
      <c r="D1892" s="17">
        <v>9.6939999999999995E-3</v>
      </c>
      <c r="E1892" s="17">
        <v>3.6180000000000001E-3</v>
      </c>
      <c r="F1892" s="27">
        <f t="shared" si="29"/>
        <v>63</v>
      </c>
    </row>
    <row r="1893" spans="1:6" x14ac:dyDescent="0.25">
      <c r="A1893" s="26">
        <v>62.866700000000002</v>
      </c>
      <c r="B1893" s="17">
        <v>0.15</v>
      </c>
      <c r="C1893" s="17">
        <v>4.4735999999999998E-2</v>
      </c>
      <c r="D1893" s="17">
        <v>9.6769999999999998E-3</v>
      </c>
      <c r="E1893" s="17">
        <v>3.6129999999999999E-3</v>
      </c>
      <c r="F1893" s="27">
        <f t="shared" si="29"/>
        <v>63</v>
      </c>
    </row>
    <row r="1894" spans="1:6" x14ac:dyDescent="0.25">
      <c r="A1894" s="26">
        <v>62.9</v>
      </c>
      <c r="B1894" s="17">
        <v>0.15</v>
      </c>
      <c r="C1894" s="17">
        <v>4.4629000000000002E-2</v>
      </c>
      <c r="D1894" s="17">
        <v>9.6259999999999991E-3</v>
      </c>
      <c r="E1894" s="17">
        <v>3.604E-3</v>
      </c>
      <c r="F1894" s="27">
        <f t="shared" si="29"/>
        <v>63</v>
      </c>
    </row>
    <row r="1895" spans="1:6" x14ac:dyDescent="0.25">
      <c r="A1895" s="26">
        <v>62.933300000000003</v>
      </c>
      <c r="B1895" s="17">
        <v>0.15</v>
      </c>
      <c r="C1895" s="17">
        <v>4.4534999999999998E-2</v>
      </c>
      <c r="D1895" s="17">
        <v>9.5969999999999996E-3</v>
      </c>
      <c r="E1895" s="17">
        <v>3.5990000000000002E-3</v>
      </c>
      <c r="F1895" s="27">
        <f t="shared" si="29"/>
        <v>63</v>
      </c>
    </row>
    <row r="1896" spans="1:6" x14ac:dyDescent="0.25">
      <c r="A1896" s="26">
        <v>62.966700000000003</v>
      </c>
      <c r="B1896" s="17">
        <v>0.15</v>
      </c>
      <c r="C1896" s="17">
        <v>4.4454E-2</v>
      </c>
      <c r="D1896" s="17">
        <v>9.5770000000000004E-3</v>
      </c>
      <c r="E1896" s="17">
        <v>3.5950000000000001E-3</v>
      </c>
      <c r="F1896" s="27">
        <f t="shared" si="29"/>
        <v>63</v>
      </c>
    </row>
    <row r="1897" spans="1:6" x14ac:dyDescent="0.25">
      <c r="A1897" s="26">
        <v>63</v>
      </c>
      <c r="B1897" s="17">
        <v>0.15</v>
      </c>
      <c r="C1897" s="17">
        <v>4.4384E-2</v>
      </c>
      <c r="D1897" s="17">
        <v>9.5700000000000004E-3</v>
      </c>
      <c r="F1897" s="27">
        <f t="shared" si="29"/>
        <v>63</v>
      </c>
    </row>
    <row r="1898" spans="1:6" x14ac:dyDescent="0.25">
      <c r="A1898" s="26">
        <v>63.033299999999997</v>
      </c>
      <c r="B1898" s="17">
        <v>0.15</v>
      </c>
      <c r="C1898" s="17">
        <v>4.4326999999999998E-2</v>
      </c>
      <c r="D1898" s="17">
        <v>9.5589999999999998E-3</v>
      </c>
      <c r="E1898" s="17">
        <v>3.5899999999999999E-3</v>
      </c>
      <c r="F1898" s="27">
        <f t="shared" si="29"/>
        <v>63</v>
      </c>
    </row>
    <row r="1899" spans="1:6" x14ac:dyDescent="0.25">
      <c r="A1899" s="26">
        <v>63.066699999999997</v>
      </c>
      <c r="B1899" s="17">
        <v>0.15</v>
      </c>
      <c r="C1899" s="17">
        <v>4.4270999999999998E-2</v>
      </c>
      <c r="D1899" s="17">
        <v>9.5569999999999995E-3</v>
      </c>
      <c r="E1899" s="17">
        <v>3.5899999999999999E-3</v>
      </c>
      <c r="F1899" s="27">
        <f t="shared" si="29"/>
        <v>63</v>
      </c>
    </row>
    <row r="1900" spans="1:6" x14ac:dyDescent="0.25">
      <c r="A1900" s="26">
        <v>63.1</v>
      </c>
      <c r="B1900" s="17">
        <v>0.15</v>
      </c>
      <c r="C1900" s="17">
        <v>4.4236999999999999E-2</v>
      </c>
      <c r="D1900" s="17">
        <v>9.5499999999999995E-3</v>
      </c>
      <c r="F1900" s="27">
        <f t="shared" si="29"/>
        <v>63</v>
      </c>
    </row>
    <row r="1901" spans="1:6" x14ac:dyDescent="0.25">
      <c r="A1901" s="26">
        <v>63.133299999999998</v>
      </c>
      <c r="B1901" s="17">
        <v>0.15</v>
      </c>
      <c r="C1901" s="17">
        <v>4.4200000000000003E-2</v>
      </c>
      <c r="D1901" s="17">
        <v>9.5370000000000003E-3</v>
      </c>
      <c r="E1901" s="17">
        <v>3.5850000000000001E-3</v>
      </c>
      <c r="F1901" s="27">
        <f t="shared" si="29"/>
        <v>63</v>
      </c>
    </row>
    <row r="1902" spans="1:6" x14ac:dyDescent="0.25">
      <c r="A1902" s="26">
        <v>63.166699999999999</v>
      </c>
      <c r="B1902" s="17">
        <v>0.15</v>
      </c>
      <c r="C1902" s="17">
        <v>4.4143000000000002E-2</v>
      </c>
      <c r="D1902" s="17">
        <v>9.5259999999999997E-3</v>
      </c>
      <c r="E1902" s="17">
        <v>3.5799999999999998E-3</v>
      </c>
      <c r="F1902" s="27">
        <f t="shared" si="29"/>
        <v>63</v>
      </c>
    </row>
    <row r="1903" spans="1:6" x14ac:dyDescent="0.25">
      <c r="A1903" s="26">
        <v>63.2</v>
      </c>
      <c r="B1903" s="17">
        <v>0.15</v>
      </c>
      <c r="C1903" s="17">
        <v>4.4091999999999999E-2</v>
      </c>
      <c r="D1903" s="17">
        <v>9.5119999999999996E-3</v>
      </c>
      <c r="F1903" s="27">
        <f t="shared" si="29"/>
        <v>63</v>
      </c>
    </row>
    <row r="1904" spans="1:6" x14ac:dyDescent="0.25">
      <c r="A1904" s="26">
        <v>63.2333</v>
      </c>
      <c r="B1904" s="17">
        <v>0.15</v>
      </c>
      <c r="C1904" s="17">
        <v>4.4016E-2</v>
      </c>
      <c r="D1904" s="17">
        <v>9.4990000000000005E-3</v>
      </c>
      <c r="E1904" s="17">
        <v>3.5750000000000001E-3</v>
      </c>
      <c r="F1904" s="27">
        <f t="shared" si="29"/>
        <v>63</v>
      </c>
    </row>
    <row r="1905" spans="1:6" x14ac:dyDescent="0.25">
      <c r="A1905" s="26">
        <v>63.2667</v>
      </c>
      <c r="B1905" s="17">
        <v>0.15</v>
      </c>
      <c r="C1905" s="17">
        <v>4.3978000000000003E-2</v>
      </c>
      <c r="D1905" s="17">
        <v>9.4959999999999992E-3</v>
      </c>
      <c r="F1905" s="27">
        <f t="shared" si="29"/>
        <v>63</v>
      </c>
    </row>
    <row r="1906" spans="1:6" x14ac:dyDescent="0.25">
      <c r="A1906" s="26">
        <v>63.3</v>
      </c>
      <c r="B1906" s="17">
        <v>0.15</v>
      </c>
      <c r="C1906" s="17">
        <v>4.3922000000000003E-2</v>
      </c>
      <c r="D1906" s="17">
        <v>9.4870000000000006E-3</v>
      </c>
      <c r="E1906" s="17">
        <v>3.571E-3</v>
      </c>
      <c r="F1906" s="27">
        <f t="shared" si="29"/>
        <v>63</v>
      </c>
    </row>
    <row r="1907" spans="1:6" x14ac:dyDescent="0.25">
      <c r="A1907" s="26">
        <v>63.333300000000001</v>
      </c>
      <c r="B1907" s="17">
        <v>0.15</v>
      </c>
      <c r="C1907" s="17">
        <v>4.3898E-2</v>
      </c>
      <c r="D1907" s="17">
        <v>9.476E-3</v>
      </c>
      <c r="E1907" s="17">
        <v>3.5560000000000001E-3</v>
      </c>
      <c r="F1907" s="27">
        <f t="shared" si="29"/>
        <v>63</v>
      </c>
    </row>
    <row r="1908" spans="1:6" x14ac:dyDescent="0.25">
      <c r="A1908" s="26">
        <v>63.366700000000002</v>
      </c>
      <c r="B1908" s="17">
        <v>0.15</v>
      </c>
      <c r="C1908" s="17">
        <v>4.3823000000000001E-2</v>
      </c>
      <c r="D1908" s="17">
        <v>9.4560000000000009E-3</v>
      </c>
      <c r="E1908" s="17">
        <v>3.5509999999999999E-3</v>
      </c>
      <c r="F1908" s="27">
        <f t="shared" si="29"/>
        <v>63</v>
      </c>
    </row>
    <row r="1909" spans="1:6" x14ac:dyDescent="0.25">
      <c r="A1909" s="26">
        <v>63.4</v>
      </c>
      <c r="B1909" s="17">
        <v>0.15</v>
      </c>
      <c r="C1909" s="17">
        <v>4.3753E-2</v>
      </c>
      <c r="D1909" s="17">
        <v>9.4420000000000007E-3</v>
      </c>
      <c r="E1909" s="17">
        <v>3.542E-3</v>
      </c>
      <c r="F1909" s="27">
        <f t="shared" si="29"/>
        <v>63</v>
      </c>
    </row>
    <row r="1910" spans="1:6" x14ac:dyDescent="0.25">
      <c r="A1910" s="26">
        <v>63.433300000000003</v>
      </c>
      <c r="B1910" s="17">
        <v>0.15</v>
      </c>
      <c r="C1910" s="17">
        <v>4.3695999999999999E-2</v>
      </c>
      <c r="D1910" s="17">
        <v>9.4269999999999996E-3</v>
      </c>
      <c r="E1910" s="17">
        <v>3.532E-3</v>
      </c>
      <c r="F1910" s="27">
        <f t="shared" si="29"/>
        <v>63</v>
      </c>
    </row>
    <row r="1911" spans="1:6" x14ac:dyDescent="0.25">
      <c r="A1911" s="26">
        <v>63.466700000000003</v>
      </c>
      <c r="B1911" s="17">
        <v>0.15</v>
      </c>
      <c r="C1911" s="17">
        <v>4.3667999999999998E-2</v>
      </c>
      <c r="D1911" s="17">
        <v>9.4179999999999993E-3</v>
      </c>
      <c r="F1911" s="27">
        <f t="shared" si="29"/>
        <v>63</v>
      </c>
    </row>
    <row r="1912" spans="1:6" x14ac:dyDescent="0.25">
      <c r="A1912" s="26">
        <v>63.5</v>
      </c>
      <c r="B1912" s="17">
        <v>0.15</v>
      </c>
      <c r="C1912" s="17">
        <v>4.3625999999999998E-2</v>
      </c>
      <c r="D1912" s="17">
        <v>9.3950000000000006E-3</v>
      </c>
      <c r="E1912" s="17">
        <v>3.5279999999999999E-3</v>
      </c>
      <c r="F1912" s="27">
        <f t="shared" si="29"/>
        <v>64</v>
      </c>
    </row>
    <row r="1913" spans="1:6" x14ac:dyDescent="0.25">
      <c r="A1913" s="26">
        <v>63.533299999999997</v>
      </c>
      <c r="B1913" s="17">
        <v>0.15</v>
      </c>
      <c r="C1913" s="17">
        <v>4.3568999999999997E-2</v>
      </c>
      <c r="D1913" s="17">
        <v>9.3799999999999994E-3</v>
      </c>
      <c r="E1913" s="17">
        <v>3.5230000000000001E-3</v>
      </c>
      <c r="F1913" s="27">
        <f t="shared" si="29"/>
        <v>64</v>
      </c>
    </row>
    <row r="1914" spans="1:6" x14ac:dyDescent="0.25">
      <c r="A1914" s="26">
        <v>63.566699999999997</v>
      </c>
      <c r="B1914" s="17">
        <v>0.15</v>
      </c>
      <c r="C1914" s="17">
        <v>4.3521999999999998E-2</v>
      </c>
      <c r="D1914" s="17">
        <v>9.3550000000000005E-3</v>
      </c>
      <c r="E1914" s="17">
        <v>3.5130000000000001E-3</v>
      </c>
      <c r="F1914" s="27">
        <f t="shared" si="29"/>
        <v>64</v>
      </c>
    </row>
    <row r="1915" spans="1:6" x14ac:dyDescent="0.25">
      <c r="A1915" s="26">
        <v>63.6</v>
      </c>
      <c r="B1915" s="17">
        <v>0.15</v>
      </c>
      <c r="C1915" s="17">
        <v>4.3499000000000003E-2</v>
      </c>
      <c r="D1915" s="17">
        <v>9.3509999999999999E-3</v>
      </c>
      <c r="E1915" s="17">
        <v>3.509E-3</v>
      </c>
      <c r="F1915" s="27">
        <f t="shared" si="29"/>
        <v>64</v>
      </c>
    </row>
    <row r="1916" spans="1:6" x14ac:dyDescent="0.25">
      <c r="A1916" s="26">
        <v>63.633299999999998</v>
      </c>
      <c r="B1916" s="17">
        <v>0.15</v>
      </c>
      <c r="C1916" s="17">
        <v>4.3456000000000002E-2</v>
      </c>
      <c r="D1916" s="17">
        <v>9.3369999999999998E-3</v>
      </c>
      <c r="E1916" s="17">
        <v>3.5040000000000002E-3</v>
      </c>
      <c r="F1916" s="27">
        <f t="shared" si="29"/>
        <v>64</v>
      </c>
    </row>
    <row r="1917" spans="1:6" x14ac:dyDescent="0.25">
      <c r="A1917" s="26">
        <v>63.666699999999999</v>
      </c>
      <c r="B1917" s="17">
        <v>0.15</v>
      </c>
      <c r="C1917" s="17">
        <v>4.3414000000000001E-2</v>
      </c>
      <c r="D1917" s="17">
        <v>9.3220000000000004E-3</v>
      </c>
      <c r="E1917" s="17">
        <v>3.5040000000000002E-3</v>
      </c>
      <c r="F1917" s="27">
        <f t="shared" si="29"/>
        <v>64</v>
      </c>
    </row>
    <row r="1918" spans="1:6" x14ac:dyDescent="0.25">
      <c r="A1918" s="26">
        <v>63.7</v>
      </c>
      <c r="B1918" s="17">
        <v>0.15</v>
      </c>
      <c r="C1918" s="17">
        <v>4.3381000000000003E-2</v>
      </c>
      <c r="D1918" s="17">
        <v>9.306E-3</v>
      </c>
      <c r="E1918" s="17">
        <v>3.4940000000000001E-3</v>
      </c>
      <c r="F1918" s="27">
        <f t="shared" si="29"/>
        <v>64</v>
      </c>
    </row>
    <row r="1919" spans="1:6" x14ac:dyDescent="0.25">
      <c r="A1919" s="26">
        <v>63.7333</v>
      </c>
      <c r="B1919" s="17">
        <v>0.14000000000000001</v>
      </c>
      <c r="C1919" s="17">
        <v>4.3339000000000003E-2</v>
      </c>
      <c r="D1919" s="17">
        <v>9.2949999999999994E-3</v>
      </c>
      <c r="E1919" s="17">
        <v>3.4889999999999999E-3</v>
      </c>
      <c r="F1919" s="27">
        <f t="shared" si="29"/>
        <v>64</v>
      </c>
    </row>
    <row r="1920" spans="1:6" x14ac:dyDescent="0.25">
      <c r="A1920" s="26">
        <v>63.7667</v>
      </c>
      <c r="B1920" s="17">
        <v>0.14000000000000001</v>
      </c>
      <c r="C1920" s="17">
        <v>4.3300999999999999E-2</v>
      </c>
      <c r="D1920" s="17">
        <v>9.2820000000000003E-3</v>
      </c>
      <c r="E1920" s="17">
        <v>3.4889999999999999E-3</v>
      </c>
      <c r="F1920" s="27">
        <f t="shared" si="29"/>
        <v>64</v>
      </c>
    </row>
    <row r="1921" spans="1:6" x14ac:dyDescent="0.25">
      <c r="A1921" s="26">
        <v>63.8</v>
      </c>
      <c r="B1921" s="17">
        <v>0.14000000000000001</v>
      </c>
      <c r="C1921" s="17">
        <v>4.3272999999999999E-2</v>
      </c>
      <c r="D1921" s="17">
        <v>9.2589999999999999E-3</v>
      </c>
      <c r="E1921" s="17">
        <v>3.4849999999999998E-3</v>
      </c>
      <c r="F1921" s="27">
        <f t="shared" si="29"/>
        <v>64</v>
      </c>
    </row>
    <row r="1922" spans="1:6" x14ac:dyDescent="0.25">
      <c r="A1922" s="26">
        <v>63.833300000000001</v>
      </c>
      <c r="B1922" s="17">
        <v>0.14000000000000001</v>
      </c>
      <c r="C1922" s="17">
        <v>4.3230999999999999E-2</v>
      </c>
      <c r="D1922" s="17">
        <v>9.2350000000000002E-3</v>
      </c>
      <c r="E1922" s="17">
        <v>3.48E-3</v>
      </c>
      <c r="F1922" s="27">
        <f t="shared" si="29"/>
        <v>64</v>
      </c>
    </row>
    <row r="1923" spans="1:6" x14ac:dyDescent="0.25">
      <c r="A1923" s="26">
        <v>63.866700000000002</v>
      </c>
      <c r="B1923" s="17">
        <v>0.14000000000000001</v>
      </c>
      <c r="C1923" s="17">
        <v>4.3165000000000002E-2</v>
      </c>
      <c r="D1923" s="17">
        <v>9.2169999999999995E-3</v>
      </c>
      <c r="E1923" s="17">
        <v>3.4749999999999998E-3</v>
      </c>
      <c r="F1923" s="27">
        <f t="shared" si="29"/>
        <v>64</v>
      </c>
    </row>
    <row r="1924" spans="1:6" x14ac:dyDescent="0.25">
      <c r="A1924" s="26">
        <v>63.9</v>
      </c>
      <c r="B1924" s="17">
        <v>0.14000000000000001</v>
      </c>
      <c r="C1924" s="17">
        <v>4.308E-2</v>
      </c>
      <c r="D1924" s="17">
        <v>9.1940000000000008E-3</v>
      </c>
      <c r="E1924" s="17">
        <v>3.4610000000000001E-3</v>
      </c>
      <c r="F1924" s="27">
        <f t="shared" si="29"/>
        <v>64</v>
      </c>
    </row>
    <row r="1925" spans="1:6" x14ac:dyDescent="0.25">
      <c r="A1925" s="26">
        <v>63.933300000000003</v>
      </c>
      <c r="B1925" s="17">
        <v>0.14000000000000001</v>
      </c>
      <c r="C1925" s="17">
        <v>4.3005000000000002E-2</v>
      </c>
      <c r="D1925" s="17">
        <v>9.1699999999999993E-3</v>
      </c>
      <c r="E1925" s="17">
        <v>3.4610000000000001E-3</v>
      </c>
      <c r="F1925" s="27">
        <f t="shared" si="29"/>
        <v>64</v>
      </c>
    </row>
    <row r="1926" spans="1:6" x14ac:dyDescent="0.25">
      <c r="A1926" s="26">
        <v>63.966700000000003</v>
      </c>
      <c r="B1926" s="17">
        <v>0.14000000000000001</v>
      </c>
      <c r="C1926" s="17">
        <v>4.2944000000000003E-2</v>
      </c>
      <c r="D1926" s="17">
        <v>9.1559999999999992E-3</v>
      </c>
      <c r="E1926" s="17">
        <v>3.4610000000000001E-3</v>
      </c>
      <c r="F1926" s="27">
        <f t="shared" si="29"/>
        <v>64</v>
      </c>
    </row>
    <row r="1927" spans="1:6" x14ac:dyDescent="0.25">
      <c r="A1927" s="26">
        <v>64</v>
      </c>
      <c r="B1927" s="17">
        <v>0.14000000000000001</v>
      </c>
      <c r="C1927" s="17">
        <v>4.2901000000000002E-2</v>
      </c>
      <c r="D1927" s="17">
        <v>9.1500000000000001E-3</v>
      </c>
      <c r="E1927" s="17">
        <v>3.4559999999999999E-3</v>
      </c>
      <c r="F1927" s="27">
        <f t="shared" si="29"/>
        <v>64</v>
      </c>
    </row>
    <row r="1928" spans="1:6" x14ac:dyDescent="0.25">
      <c r="A1928" s="26">
        <v>64.033299999999997</v>
      </c>
      <c r="B1928" s="17">
        <v>0.14000000000000001</v>
      </c>
      <c r="C1928" s="17">
        <v>4.2820999999999998E-2</v>
      </c>
      <c r="D1928" s="17">
        <v>9.136E-3</v>
      </c>
      <c r="E1928" s="17">
        <v>3.447E-3</v>
      </c>
      <c r="F1928" s="27">
        <f t="shared" si="29"/>
        <v>64</v>
      </c>
    </row>
    <row r="1929" spans="1:6" x14ac:dyDescent="0.25">
      <c r="A1929" s="26">
        <v>64.066699999999997</v>
      </c>
      <c r="B1929" s="17">
        <v>0.14000000000000001</v>
      </c>
      <c r="C1929" s="17">
        <v>4.2784000000000003E-2</v>
      </c>
      <c r="D1929" s="17">
        <v>9.1269999999999997E-3</v>
      </c>
      <c r="E1929" s="17">
        <v>3.447E-3</v>
      </c>
      <c r="F1929" s="27">
        <f t="shared" ref="F1929:F1992" si="30">ROUND(A1929,0)</f>
        <v>64</v>
      </c>
    </row>
    <row r="1930" spans="1:6" x14ac:dyDescent="0.25">
      <c r="A1930" s="26">
        <v>64.099999999999994</v>
      </c>
      <c r="B1930" s="17">
        <v>0.14000000000000001</v>
      </c>
      <c r="C1930" s="17">
        <v>4.2703999999999999E-2</v>
      </c>
      <c r="D1930" s="17">
        <v>9.1199999999999996E-3</v>
      </c>
      <c r="E1930" s="17">
        <v>3.447E-3</v>
      </c>
      <c r="F1930" s="27">
        <f t="shared" si="30"/>
        <v>64</v>
      </c>
    </row>
    <row r="1931" spans="1:6" x14ac:dyDescent="0.25">
      <c r="A1931" s="26">
        <v>64.133300000000006</v>
      </c>
      <c r="B1931" s="17">
        <v>0.14000000000000001</v>
      </c>
      <c r="C1931" s="17">
        <v>4.2671000000000001E-2</v>
      </c>
      <c r="D1931" s="17">
        <v>9.1090000000000008E-3</v>
      </c>
      <c r="E1931" s="17">
        <v>3.437E-3</v>
      </c>
      <c r="F1931" s="27">
        <f t="shared" si="30"/>
        <v>64</v>
      </c>
    </row>
    <row r="1932" spans="1:6" x14ac:dyDescent="0.25">
      <c r="A1932" s="26">
        <v>64.166700000000006</v>
      </c>
      <c r="B1932" s="17">
        <v>0.14000000000000001</v>
      </c>
      <c r="C1932" s="17">
        <v>4.2652000000000002E-2</v>
      </c>
      <c r="D1932" s="17">
        <v>9.103E-3</v>
      </c>
      <c r="E1932" s="17">
        <v>3.4269999999999999E-3</v>
      </c>
      <c r="F1932" s="27">
        <f t="shared" si="30"/>
        <v>64</v>
      </c>
    </row>
    <row r="1933" spans="1:6" x14ac:dyDescent="0.25">
      <c r="A1933" s="26">
        <v>64.2</v>
      </c>
      <c r="B1933" s="17">
        <v>0.14000000000000001</v>
      </c>
      <c r="C1933" s="17">
        <v>4.2604999999999997E-2</v>
      </c>
      <c r="D1933" s="17">
        <v>9.0939999999999997E-3</v>
      </c>
      <c r="E1933" s="17">
        <v>3.4229999999999998E-3</v>
      </c>
      <c r="F1933" s="27">
        <f t="shared" si="30"/>
        <v>64</v>
      </c>
    </row>
    <row r="1934" spans="1:6" x14ac:dyDescent="0.25">
      <c r="A1934" s="26">
        <v>64.2333</v>
      </c>
      <c r="B1934" s="17">
        <v>0.14000000000000001</v>
      </c>
      <c r="C1934" s="17">
        <v>4.2571999999999999E-2</v>
      </c>
      <c r="D1934" s="17">
        <v>9.0779999999999993E-3</v>
      </c>
      <c r="E1934" s="17">
        <v>3.418E-3</v>
      </c>
      <c r="F1934" s="27">
        <f t="shared" si="30"/>
        <v>64</v>
      </c>
    </row>
    <row r="1935" spans="1:6" x14ac:dyDescent="0.25">
      <c r="A1935" s="26">
        <v>64.2667</v>
      </c>
      <c r="B1935" s="17">
        <v>0.14000000000000001</v>
      </c>
      <c r="C1935" s="17">
        <v>4.2539E-2</v>
      </c>
      <c r="D1935" s="17">
        <v>9.0620000000000006E-3</v>
      </c>
      <c r="E1935" s="17">
        <v>3.4129999999999998E-3</v>
      </c>
      <c r="F1935" s="27">
        <f t="shared" si="30"/>
        <v>64</v>
      </c>
    </row>
    <row r="1936" spans="1:6" x14ac:dyDescent="0.25">
      <c r="A1936" s="26">
        <v>64.3</v>
      </c>
      <c r="B1936" s="17">
        <v>0.14000000000000001</v>
      </c>
      <c r="C1936" s="17">
        <v>4.2515999999999998E-2</v>
      </c>
      <c r="D1936" s="17">
        <v>9.0379999999999992E-3</v>
      </c>
      <c r="E1936" s="17">
        <v>3.4129999999999998E-3</v>
      </c>
      <c r="F1936" s="27">
        <f t="shared" si="30"/>
        <v>64</v>
      </c>
    </row>
    <row r="1937" spans="1:6" x14ac:dyDescent="0.25">
      <c r="A1937" s="26">
        <v>64.333299999999994</v>
      </c>
      <c r="B1937" s="17">
        <v>0.14000000000000001</v>
      </c>
      <c r="C1937" s="17">
        <v>4.2472999999999997E-2</v>
      </c>
      <c r="D1937" s="17">
        <v>9.0109999999999999E-3</v>
      </c>
      <c r="E1937" s="17">
        <v>3.408E-3</v>
      </c>
      <c r="F1937" s="27">
        <f t="shared" si="30"/>
        <v>64</v>
      </c>
    </row>
    <row r="1938" spans="1:6" x14ac:dyDescent="0.25">
      <c r="A1938" s="26">
        <v>64.366699999999994</v>
      </c>
      <c r="B1938" s="17">
        <v>0.14000000000000001</v>
      </c>
      <c r="C1938" s="17">
        <v>4.2422000000000001E-2</v>
      </c>
      <c r="D1938" s="17">
        <v>8.9980000000000008E-3</v>
      </c>
      <c r="E1938" s="17">
        <v>3.3990000000000001E-3</v>
      </c>
      <c r="F1938" s="27">
        <f t="shared" si="30"/>
        <v>64</v>
      </c>
    </row>
    <row r="1939" spans="1:6" x14ac:dyDescent="0.25">
      <c r="A1939" s="26">
        <v>64.400000000000006</v>
      </c>
      <c r="B1939" s="17">
        <v>0.14000000000000001</v>
      </c>
      <c r="C1939" s="17">
        <v>4.2365E-2</v>
      </c>
      <c r="D1939" s="17">
        <v>8.9779999999999999E-3</v>
      </c>
      <c r="E1939" s="17">
        <v>3.3890000000000001E-3</v>
      </c>
      <c r="F1939" s="27">
        <f t="shared" si="30"/>
        <v>64</v>
      </c>
    </row>
    <row r="1940" spans="1:6" x14ac:dyDescent="0.25">
      <c r="A1940" s="26">
        <v>64.433300000000003</v>
      </c>
      <c r="B1940" s="17">
        <v>0.14000000000000001</v>
      </c>
      <c r="C1940" s="17">
        <v>4.2323E-2</v>
      </c>
      <c r="D1940" s="17">
        <v>8.9709999999999998E-3</v>
      </c>
      <c r="E1940" s="17">
        <v>3.3839999999999999E-3</v>
      </c>
      <c r="F1940" s="27">
        <f t="shared" si="30"/>
        <v>64</v>
      </c>
    </row>
    <row r="1941" spans="1:6" x14ac:dyDescent="0.25">
      <c r="A1941" s="26">
        <v>64.466700000000003</v>
      </c>
      <c r="B1941" s="17">
        <v>0.14000000000000001</v>
      </c>
      <c r="C1941" s="17">
        <v>4.2285000000000003E-2</v>
      </c>
      <c r="D1941" s="17">
        <v>8.9639999999999997E-3</v>
      </c>
      <c r="E1941" s="17">
        <v>3.3839999999999999E-3</v>
      </c>
      <c r="F1941" s="27">
        <f t="shared" si="30"/>
        <v>64</v>
      </c>
    </row>
    <row r="1942" spans="1:6" x14ac:dyDescent="0.25">
      <c r="A1942" s="26">
        <v>64.5</v>
      </c>
      <c r="B1942" s="17">
        <v>0.14000000000000001</v>
      </c>
      <c r="C1942" s="17">
        <v>4.2262000000000001E-2</v>
      </c>
      <c r="D1942" s="17">
        <v>8.9529999999999992E-3</v>
      </c>
      <c r="E1942" s="17">
        <v>3.375E-3</v>
      </c>
      <c r="F1942" s="27">
        <f t="shared" si="30"/>
        <v>65</v>
      </c>
    </row>
    <row r="1943" spans="1:6" x14ac:dyDescent="0.25">
      <c r="A1943" s="26">
        <v>64.533299999999997</v>
      </c>
      <c r="B1943" s="17">
        <v>0.14000000000000001</v>
      </c>
      <c r="C1943" s="17">
        <v>4.2243000000000003E-2</v>
      </c>
      <c r="D1943" s="17">
        <v>8.9490000000000004E-3</v>
      </c>
      <c r="E1943" s="17">
        <v>3.375E-3</v>
      </c>
      <c r="F1943" s="27">
        <f t="shared" si="30"/>
        <v>65</v>
      </c>
    </row>
    <row r="1944" spans="1:6" x14ac:dyDescent="0.25">
      <c r="A1944" s="26">
        <v>64.566699999999997</v>
      </c>
      <c r="B1944" s="17">
        <v>0.14000000000000001</v>
      </c>
      <c r="C1944" s="17">
        <v>4.2172000000000001E-2</v>
      </c>
      <c r="D1944" s="17">
        <v>8.933E-3</v>
      </c>
      <c r="E1944" s="17">
        <v>3.3609999999999998E-3</v>
      </c>
      <c r="F1944" s="27">
        <f t="shared" si="30"/>
        <v>65</v>
      </c>
    </row>
    <row r="1945" spans="1:6" x14ac:dyDescent="0.25">
      <c r="A1945" s="26">
        <v>64.599999999999994</v>
      </c>
      <c r="B1945" s="17">
        <v>0.14000000000000001</v>
      </c>
      <c r="C1945" s="17">
        <v>4.2106999999999999E-2</v>
      </c>
      <c r="D1945" s="17">
        <v>8.9130000000000008E-3</v>
      </c>
      <c r="F1945" s="27">
        <f t="shared" si="30"/>
        <v>65</v>
      </c>
    </row>
    <row r="1946" spans="1:6" x14ac:dyDescent="0.25">
      <c r="A1946" s="26">
        <v>64.633300000000006</v>
      </c>
      <c r="B1946" s="17">
        <v>0.14000000000000001</v>
      </c>
      <c r="C1946" s="17">
        <v>4.2035999999999997E-2</v>
      </c>
      <c r="D1946" s="17">
        <v>8.9040000000000005E-3</v>
      </c>
      <c r="E1946" s="17">
        <v>3.356E-3</v>
      </c>
      <c r="F1946" s="27">
        <f t="shared" si="30"/>
        <v>65</v>
      </c>
    </row>
    <row r="1947" spans="1:6" x14ac:dyDescent="0.25">
      <c r="A1947" s="26">
        <v>64.666700000000006</v>
      </c>
      <c r="B1947" s="17">
        <v>0.14000000000000001</v>
      </c>
      <c r="C1947" s="17">
        <v>4.1993999999999997E-2</v>
      </c>
      <c r="D1947" s="17">
        <v>8.8999999999999999E-3</v>
      </c>
      <c r="E1947" s="17">
        <v>3.356E-3</v>
      </c>
      <c r="F1947" s="27">
        <f t="shared" si="30"/>
        <v>65</v>
      </c>
    </row>
    <row r="1948" spans="1:6" x14ac:dyDescent="0.25">
      <c r="A1948" s="26">
        <v>64.7</v>
      </c>
      <c r="B1948" s="17">
        <v>0.14000000000000001</v>
      </c>
      <c r="C1948" s="17">
        <v>4.1957000000000001E-2</v>
      </c>
      <c r="D1948" s="17">
        <v>8.8909999999999996E-3</v>
      </c>
      <c r="E1948" s="17">
        <v>3.356E-3</v>
      </c>
      <c r="F1948" s="27">
        <f t="shared" si="30"/>
        <v>65</v>
      </c>
    </row>
    <row r="1949" spans="1:6" x14ac:dyDescent="0.25">
      <c r="A1949" s="26">
        <v>64.7333</v>
      </c>
      <c r="B1949" s="17">
        <v>0.14000000000000001</v>
      </c>
      <c r="C1949" s="17">
        <v>4.1924000000000003E-2</v>
      </c>
      <c r="D1949" s="17">
        <v>8.8889999999999993E-3</v>
      </c>
      <c r="F1949" s="27">
        <f t="shared" si="30"/>
        <v>65</v>
      </c>
    </row>
    <row r="1950" spans="1:6" x14ac:dyDescent="0.25">
      <c r="A1950" s="26">
        <v>64.7667</v>
      </c>
      <c r="B1950" s="17">
        <v>0.14000000000000001</v>
      </c>
      <c r="C1950" s="17">
        <v>4.1890999999999998E-2</v>
      </c>
      <c r="D1950" s="17">
        <v>8.8730000000000007E-3</v>
      </c>
      <c r="E1950" s="17">
        <v>3.356E-3</v>
      </c>
      <c r="F1950" s="27">
        <f t="shared" si="30"/>
        <v>65</v>
      </c>
    </row>
    <row r="1951" spans="1:6" x14ac:dyDescent="0.25">
      <c r="A1951" s="26">
        <v>64.8</v>
      </c>
      <c r="B1951" s="17">
        <v>0.14000000000000001</v>
      </c>
      <c r="C1951" s="17">
        <v>4.1862999999999997E-2</v>
      </c>
      <c r="D1951" s="17">
        <v>8.8459999999999997E-3</v>
      </c>
      <c r="E1951" s="17">
        <v>3.346E-3</v>
      </c>
      <c r="F1951" s="27">
        <f t="shared" si="30"/>
        <v>65</v>
      </c>
    </row>
    <row r="1952" spans="1:6" x14ac:dyDescent="0.25">
      <c r="A1952" s="26">
        <v>64.833299999999994</v>
      </c>
      <c r="B1952" s="17">
        <v>0.14000000000000001</v>
      </c>
      <c r="C1952" s="17">
        <v>4.1834999999999997E-2</v>
      </c>
      <c r="D1952" s="17">
        <v>8.8350000000000008E-3</v>
      </c>
      <c r="E1952" s="17">
        <v>3.3409999999999998E-3</v>
      </c>
      <c r="F1952" s="27">
        <f t="shared" si="30"/>
        <v>65</v>
      </c>
    </row>
    <row r="1953" spans="1:6" x14ac:dyDescent="0.25">
      <c r="A1953" s="26">
        <v>64.866699999999994</v>
      </c>
      <c r="B1953" s="17">
        <v>0.14000000000000001</v>
      </c>
      <c r="C1953" s="17">
        <v>4.1744999999999997E-2</v>
      </c>
      <c r="D1953" s="17">
        <v>8.8199999999999997E-3</v>
      </c>
      <c r="E1953" s="17">
        <v>3.3319999999999999E-3</v>
      </c>
      <c r="F1953" s="27">
        <f t="shared" si="30"/>
        <v>65</v>
      </c>
    </row>
    <row r="1954" spans="1:6" x14ac:dyDescent="0.25">
      <c r="A1954" s="26">
        <v>64.900000000000006</v>
      </c>
      <c r="B1954" s="17">
        <v>0.14000000000000001</v>
      </c>
      <c r="C1954" s="17">
        <v>4.1688999999999997E-2</v>
      </c>
      <c r="D1954" s="17">
        <v>8.8000000000000005E-3</v>
      </c>
      <c r="E1954" s="17">
        <v>3.3180000000000002E-3</v>
      </c>
      <c r="F1954" s="27">
        <f t="shared" si="30"/>
        <v>65</v>
      </c>
    </row>
    <row r="1955" spans="1:6" x14ac:dyDescent="0.25">
      <c r="A1955" s="26">
        <v>64.933300000000003</v>
      </c>
      <c r="B1955" s="17">
        <v>0.14000000000000001</v>
      </c>
      <c r="C1955" s="17">
        <v>4.1652000000000002E-2</v>
      </c>
      <c r="D1955" s="17">
        <v>8.7729999999999995E-3</v>
      </c>
      <c r="E1955" s="17">
        <v>3.2940000000000001E-3</v>
      </c>
      <c r="F1955" s="27">
        <f t="shared" si="30"/>
        <v>65</v>
      </c>
    </row>
    <row r="1956" spans="1:6" x14ac:dyDescent="0.25">
      <c r="A1956" s="26">
        <v>64.966700000000003</v>
      </c>
      <c r="B1956" s="17">
        <v>0.14000000000000001</v>
      </c>
      <c r="C1956" s="17">
        <v>4.1599999999999998E-2</v>
      </c>
      <c r="D1956" s="17">
        <v>8.7510000000000001E-3</v>
      </c>
      <c r="E1956" s="17">
        <v>3.2889999999999998E-3</v>
      </c>
      <c r="F1956" s="27">
        <f t="shared" si="30"/>
        <v>65</v>
      </c>
    </row>
    <row r="1957" spans="1:6" x14ac:dyDescent="0.25">
      <c r="A1957" s="26">
        <v>65</v>
      </c>
      <c r="B1957" s="17">
        <v>0.14000000000000001</v>
      </c>
      <c r="C1957" s="17">
        <v>4.1563000000000003E-2</v>
      </c>
      <c r="D1957" s="17">
        <v>8.7419999999999998E-3</v>
      </c>
      <c r="E1957" s="17">
        <v>3.2850000000000002E-3</v>
      </c>
      <c r="F1957" s="27">
        <f t="shared" si="30"/>
        <v>65</v>
      </c>
    </row>
    <row r="1958" spans="1:6" x14ac:dyDescent="0.25">
      <c r="A1958" s="26">
        <v>65.033299999999997</v>
      </c>
      <c r="B1958" s="17">
        <v>0.14000000000000001</v>
      </c>
      <c r="C1958" s="17">
        <v>4.1534000000000001E-2</v>
      </c>
      <c r="D1958" s="17">
        <v>8.7290000000000006E-3</v>
      </c>
      <c r="E1958" s="17">
        <v>3.2850000000000002E-3</v>
      </c>
      <c r="F1958" s="27">
        <f t="shared" si="30"/>
        <v>65</v>
      </c>
    </row>
    <row r="1959" spans="1:6" x14ac:dyDescent="0.25">
      <c r="A1959" s="26">
        <v>65.066699999999997</v>
      </c>
      <c r="B1959" s="17">
        <v>0.14000000000000001</v>
      </c>
      <c r="C1959" s="17">
        <v>4.1501999999999997E-2</v>
      </c>
      <c r="D1959" s="17">
        <v>8.7130000000000003E-3</v>
      </c>
      <c r="E1959" s="17">
        <v>3.2850000000000002E-3</v>
      </c>
      <c r="F1959" s="27">
        <f t="shared" si="30"/>
        <v>65</v>
      </c>
    </row>
    <row r="1960" spans="1:6" x14ac:dyDescent="0.25">
      <c r="A1960" s="26">
        <v>65.099999999999994</v>
      </c>
      <c r="B1960" s="17">
        <v>0.14000000000000001</v>
      </c>
      <c r="C1960" s="17">
        <v>4.1450000000000001E-2</v>
      </c>
      <c r="D1960" s="17">
        <v>8.6999999999999994E-3</v>
      </c>
      <c r="F1960" s="27">
        <f t="shared" si="30"/>
        <v>65</v>
      </c>
    </row>
    <row r="1961" spans="1:6" x14ac:dyDescent="0.25">
      <c r="A1961" s="26">
        <v>65.133300000000006</v>
      </c>
      <c r="B1961" s="17">
        <v>0.14000000000000001</v>
      </c>
      <c r="C1961" s="17">
        <v>4.1411999999999997E-2</v>
      </c>
      <c r="D1961" s="17">
        <v>8.6800000000000002E-3</v>
      </c>
      <c r="E1961" s="17">
        <v>3.2799999999999999E-3</v>
      </c>
      <c r="F1961" s="27">
        <f t="shared" si="30"/>
        <v>65</v>
      </c>
    </row>
    <row r="1962" spans="1:6" x14ac:dyDescent="0.25">
      <c r="A1962" s="26">
        <v>65.166700000000006</v>
      </c>
      <c r="B1962" s="17">
        <v>0.14000000000000001</v>
      </c>
      <c r="C1962" s="17">
        <v>4.1347000000000002E-2</v>
      </c>
      <c r="D1962" s="17">
        <v>8.6669999999999994E-3</v>
      </c>
      <c r="E1962" s="17">
        <v>3.2750000000000001E-3</v>
      </c>
      <c r="F1962" s="27">
        <f t="shared" si="30"/>
        <v>65</v>
      </c>
    </row>
    <row r="1963" spans="1:6" x14ac:dyDescent="0.25">
      <c r="A1963" s="26">
        <v>65.2</v>
      </c>
      <c r="B1963" s="17">
        <v>0.14000000000000001</v>
      </c>
      <c r="C1963" s="17">
        <v>4.129E-2</v>
      </c>
      <c r="D1963" s="17">
        <v>8.6599999999999993E-3</v>
      </c>
      <c r="E1963" s="17">
        <v>3.261E-3</v>
      </c>
      <c r="F1963" s="27">
        <f t="shared" si="30"/>
        <v>65</v>
      </c>
    </row>
    <row r="1964" spans="1:6" x14ac:dyDescent="0.25">
      <c r="A1964" s="26">
        <v>65.2333</v>
      </c>
      <c r="B1964" s="17">
        <v>0.14000000000000001</v>
      </c>
      <c r="C1964" s="17">
        <v>4.1238999999999998E-2</v>
      </c>
      <c r="D1964" s="17">
        <v>8.6490000000000004E-3</v>
      </c>
      <c r="E1964" s="17">
        <v>3.261E-3</v>
      </c>
      <c r="F1964" s="27">
        <f t="shared" si="30"/>
        <v>65</v>
      </c>
    </row>
    <row r="1965" spans="1:6" x14ac:dyDescent="0.25">
      <c r="A1965" s="26">
        <v>65.2667</v>
      </c>
      <c r="B1965" s="17">
        <v>0.14000000000000001</v>
      </c>
      <c r="C1965" s="17">
        <v>4.1196000000000003E-2</v>
      </c>
      <c r="D1965" s="17">
        <v>8.633E-3</v>
      </c>
      <c r="E1965" s="17">
        <v>3.261E-3</v>
      </c>
      <c r="F1965" s="27">
        <f t="shared" si="30"/>
        <v>65</v>
      </c>
    </row>
    <row r="1966" spans="1:6" x14ac:dyDescent="0.25">
      <c r="A1966" s="26">
        <v>65.3</v>
      </c>
      <c r="B1966" s="17">
        <v>0.14000000000000001</v>
      </c>
      <c r="C1966" s="17">
        <v>4.1163999999999999E-2</v>
      </c>
      <c r="D1966" s="17">
        <v>8.6180000000000007E-3</v>
      </c>
      <c r="E1966" s="17">
        <v>3.251E-3</v>
      </c>
      <c r="F1966" s="27">
        <f t="shared" si="30"/>
        <v>65</v>
      </c>
    </row>
    <row r="1967" spans="1:6" x14ac:dyDescent="0.25">
      <c r="A1967" s="26">
        <v>65.333299999999994</v>
      </c>
      <c r="B1967" s="17">
        <v>0.14000000000000001</v>
      </c>
      <c r="C1967" s="17">
        <v>4.1120999999999998E-2</v>
      </c>
      <c r="D1967" s="17">
        <v>8.5979999999999997E-3</v>
      </c>
      <c r="E1967" s="17">
        <v>3.2460000000000002E-3</v>
      </c>
      <c r="F1967" s="27">
        <f t="shared" si="30"/>
        <v>65</v>
      </c>
    </row>
    <row r="1968" spans="1:6" x14ac:dyDescent="0.25">
      <c r="A1968" s="26">
        <v>65.366699999999994</v>
      </c>
      <c r="B1968" s="17">
        <v>0.14000000000000001</v>
      </c>
      <c r="C1968" s="17">
        <v>4.1059999999999999E-2</v>
      </c>
      <c r="D1968" s="17">
        <v>8.5819999999999994E-3</v>
      </c>
      <c r="E1968" s="17">
        <v>3.2460000000000002E-3</v>
      </c>
      <c r="F1968" s="27">
        <f t="shared" si="30"/>
        <v>65</v>
      </c>
    </row>
    <row r="1969" spans="1:6" x14ac:dyDescent="0.25">
      <c r="A1969" s="26">
        <v>65.400000000000006</v>
      </c>
      <c r="B1969" s="17">
        <v>0.14000000000000001</v>
      </c>
      <c r="C1969" s="17">
        <v>4.1017999999999999E-2</v>
      </c>
      <c r="D1969" s="17">
        <v>8.5690000000000002E-3</v>
      </c>
      <c r="E1969" s="17">
        <v>3.2420000000000001E-3</v>
      </c>
      <c r="F1969" s="27">
        <f t="shared" si="30"/>
        <v>65</v>
      </c>
    </row>
    <row r="1970" spans="1:6" x14ac:dyDescent="0.25">
      <c r="A1970" s="26">
        <v>65.433300000000003</v>
      </c>
      <c r="B1970" s="17">
        <v>0.14000000000000001</v>
      </c>
      <c r="C1970" s="17">
        <v>4.0961999999999998E-2</v>
      </c>
      <c r="D1970" s="17">
        <v>8.5599999999999999E-3</v>
      </c>
      <c r="E1970" s="17">
        <v>3.2420000000000001E-3</v>
      </c>
      <c r="F1970" s="27">
        <f t="shared" si="30"/>
        <v>65</v>
      </c>
    </row>
    <row r="1971" spans="1:6" x14ac:dyDescent="0.25">
      <c r="A1971" s="26">
        <v>65.466700000000003</v>
      </c>
      <c r="B1971" s="17">
        <v>0.14000000000000001</v>
      </c>
      <c r="C1971" s="17">
        <v>4.0933999999999998E-2</v>
      </c>
      <c r="D1971" s="17">
        <v>8.5559999999999994E-3</v>
      </c>
      <c r="E1971" s="17">
        <v>3.2320000000000001E-3</v>
      </c>
      <c r="F1971" s="27">
        <f t="shared" si="30"/>
        <v>65</v>
      </c>
    </row>
    <row r="1972" spans="1:6" x14ac:dyDescent="0.25">
      <c r="A1972" s="26">
        <v>65.5</v>
      </c>
      <c r="B1972" s="17">
        <v>0.14000000000000001</v>
      </c>
      <c r="C1972" s="17">
        <v>4.0887E-2</v>
      </c>
      <c r="D1972" s="17">
        <v>8.5380000000000005E-3</v>
      </c>
      <c r="F1972" s="27">
        <f t="shared" si="30"/>
        <v>66</v>
      </c>
    </row>
    <row r="1973" spans="1:6" x14ac:dyDescent="0.25">
      <c r="A1973" s="26">
        <v>65.533299999999997</v>
      </c>
      <c r="B1973" s="17">
        <v>0.14000000000000001</v>
      </c>
      <c r="C1973" s="17">
        <v>4.0868000000000002E-2</v>
      </c>
      <c r="D1973" s="17">
        <v>8.5249999999999996E-3</v>
      </c>
      <c r="E1973" s="17">
        <v>3.222E-3</v>
      </c>
      <c r="F1973" s="27">
        <f t="shared" si="30"/>
        <v>66</v>
      </c>
    </row>
    <row r="1974" spans="1:6" x14ac:dyDescent="0.25">
      <c r="A1974" s="26">
        <v>65.566699999999997</v>
      </c>
      <c r="B1974" s="17">
        <v>0.14000000000000001</v>
      </c>
      <c r="C1974" s="17">
        <v>4.0830999999999999E-2</v>
      </c>
      <c r="D1974" s="17">
        <v>8.5140000000000007E-3</v>
      </c>
      <c r="F1974" s="27">
        <f t="shared" si="30"/>
        <v>66</v>
      </c>
    </row>
    <row r="1975" spans="1:6" x14ac:dyDescent="0.25">
      <c r="A1975" s="26">
        <v>65.599999999999994</v>
      </c>
      <c r="B1975" s="17">
        <v>0.14000000000000001</v>
      </c>
      <c r="C1975" s="17">
        <v>4.0798000000000001E-2</v>
      </c>
      <c r="D1975" s="17">
        <v>8.4980000000000003E-3</v>
      </c>
      <c r="E1975" s="17">
        <v>3.2079999999999999E-3</v>
      </c>
      <c r="F1975" s="27">
        <f t="shared" si="30"/>
        <v>66</v>
      </c>
    </row>
    <row r="1976" spans="1:6" x14ac:dyDescent="0.25">
      <c r="A1976" s="26">
        <v>65.633300000000006</v>
      </c>
      <c r="B1976" s="17">
        <v>0.14000000000000001</v>
      </c>
      <c r="C1976" s="17">
        <v>4.0773999999999998E-2</v>
      </c>
      <c r="D1976" s="17">
        <v>8.4869999999999998E-3</v>
      </c>
      <c r="F1976" s="27">
        <f t="shared" si="30"/>
        <v>66</v>
      </c>
    </row>
    <row r="1977" spans="1:6" x14ac:dyDescent="0.25">
      <c r="A1977" s="26">
        <v>65.666700000000006</v>
      </c>
      <c r="B1977" s="17">
        <v>0.14000000000000001</v>
      </c>
      <c r="C1977" s="17">
        <v>4.0745999999999997E-2</v>
      </c>
      <c r="D1977" s="17">
        <v>8.4759999999999992E-3</v>
      </c>
      <c r="E1977" s="17">
        <v>3.2030000000000001E-3</v>
      </c>
      <c r="F1977" s="27">
        <f t="shared" si="30"/>
        <v>66</v>
      </c>
    </row>
    <row r="1978" spans="1:6" x14ac:dyDescent="0.25">
      <c r="A1978" s="26">
        <v>65.7</v>
      </c>
      <c r="B1978" s="17">
        <v>0.14000000000000001</v>
      </c>
      <c r="C1978" s="17">
        <v>4.0726999999999999E-2</v>
      </c>
      <c r="D1978" s="17">
        <v>8.463E-3</v>
      </c>
      <c r="E1978" s="17">
        <v>3.1939999999999998E-3</v>
      </c>
      <c r="F1978" s="27">
        <f t="shared" si="30"/>
        <v>66</v>
      </c>
    </row>
    <row r="1979" spans="1:6" x14ac:dyDescent="0.25">
      <c r="A1979" s="26">
        <v>65.7333</v>
      </c>
      <c r="B1979" s="17">
        <v>0.14000000000000001</v>
      </c>
      <c r="C1979" s="17">
        <v>4.0689999999999997E-2</v>
      </c>
      <c r="D1979" s="17">
        <v>8.4519999999999994E-3</v>
      </c>
      <c r="E1979" s="17">
        <v>3.1939999999999998E-3</v>
      </c>
      <c r="F1979" s="27">
        <f t="shared" si="30"/>
        <v>66</v>
      </c>
    </row>
    <row r="1980" spans="1:6" x14ac:dyDescent="0.25">
      <c r="A1980" s="26">
        <v>65.7667</v>
      </c>
      <c r="B1980" s="17">
        <v>0.14000000000000001</v>
      </c>
      <c r="C1980" s="17">
        <v>4.0661999999999997E-2</v>
      </c>
      <c r="D1980" s="17">
        <v>8.4430000000000009E-3</v>
      </c>
      <c r="F1980" s="27">
        <f t="shared" si="30"/>
        <v>66</v>
      </c>
    </row>
    <row r="1981" spans="1:6" x14ac:dyDescent="0.25">
      <c r="A1981" s="26">
        <v>65.8</v>
      </c>
      <c r="B1981" s="17">
        <v>0.14000000000000001</v>
      </c>
      <c r="C1981" s="17">
        <v>4.0592000000000003E-2</v>
      </c>
      <c r="D1981" s="17">
        <v>8.4189999999999994E-3</v>
      </c>
      <c r="E1981" s="17">
        <v>3.189E-3</v>
      </c>
      <c r="F1981" s="27">
        <f t="shared" si="30"/>
        <v>66</v>
      </c>
    </row>
    <row r="1982" spans="1:6" x14ac:dyDescent="0.25">
      <c r="A1982" s="26">
        <v>65.833299999999994</v>
      </c>
      <c r="B1982" s="17">
        <v>0.14000000000000001</v>
      </c>
      <c r="C1982" s="17">
        <v>4.0563000000000002E-2</v>
      </c>
      <c r="D1982" s="17">
        <v>8.4119999999999993E-3</v>
      </c>
      <c r="E1982" s="17">
        <v>3.1840000000000002E-3</v>
      </c>
      <c r="F1982" s="27">
        <f t="shared" si="30"/>
        <v>66</v>
      </c>
    </row>
    <row r="1983" spans="1:6" x14ac:dyDescent="0.25">
      <c r="A1983" s="26">
        <v>65.866699999999994</v>
      </c>
      <c r="B1983" s="17">
        <v>0.14000000000000001</v>
      </c>
      <c r="C1983" s="17">
        <v>4.0516000000000003E-2</v>
      </c>
      <c r="D1983" s="17">
        <v>8.4060000000000003E-3</v>
      </c>
      <c r="E1983" s="17">
        <v>3.1840000000000002E-3</v>
      </c>
      <c r="F1983" s="27">
        <f t="shared" si="30"/>
        <v>66</v>
      </c>
    </row>
    <row r="1984" spans="1:6" x14ac:dyDescent="0.25">
      <c r="A1984" s="26">
        <v>65.900000000000006</v>
      </c>
      <c r="B1984" s="17">
        <v>0.14000000000000001</v>
      </c>
      <c r="C1984" s="17">
        <v>4.0446000000000003E-2</v>
      </c>
      <c r="D1984" s="17">
        <v>8.3840000000000008E-3</v>
      </c>
      <c r="E1984" s="17">
        <v>3.1800000000000001E-3</v>
      </c>
      <c r="F1984" s="27">
        <f t="shared" si="30"/>
        <v>66</v>
      </c>
    </row>
    <row r="1985" spans="1:6" x14ac:dyDescent="0.25">
      <c r="A1985" s="26">
        <v>65.933300000000003</v>
      </c>
      <c r="B1985" s="17">
        <v>0.14000000000000001</v>
      </c>
      <c r="C1985" s="17">
        <v>4.0409E-2</v>
      </c>
      <c r="D1985" s="17">
        <v>8.3750000000000005E-3</v>
      </c>
      <c r="E1985" s="17">
        <v>3.1749999999999999E-3</v>
      </c>
      <c r="F1985" s="27">
        <f t="shared" si="30"/>
        <v>66</v>
      </c>
    </row>
    <row r="1986" spans="1:6" x14ac:dyDescent="0.25">
      <c r="A1986" s="26">
        <v>65.966700000000003</v>
      </c>
      <c r="B1986" s="17">
        <v>0.14000000000000001</v>
      </c>
      <c r="C1986" s="17">
        <v>4.0320000000000002E-2</v>
      </c>
      <c r="D1986" s="17">
        <v>8.3389999999999992E-3</v>
      </c>
      <c r="E1986" s="17">
        <v>3.156E-3</v>
      </c>
      <c r="F1986" s="27">
        <f t="shared" si="30"/>
        <v>66</v>
      </c>
    </row>
    <row r="1987" spans="1:6" x14ac:dyDescent="0.25">
      <c r="A1987" s="26">
        <v>66</v>
      </c>
      <c r="B1987" s="17">
        <v>0.14000000000000001</v>
      </c>
      <c r="C1987" s="17">
        <v>4.0292000000000001E-2</v>
      </c>
      <c r="D1987" s="17">
        <v>8.319E-3</v>
      </c>
      <c r="E1987" s="17">
        <v>3.1510000000000002E-3</v>
      </c>
      <c r="F1987" s="27">
        <f t="shared" si="30"/>
        <v>66</v>
      </c>
    </row>
    <row r="1988" spans="1:6" x14ac:dyDescent="0.25">
      <c r="A1988" s="26">
        <v>66.033299999999997</v>
      </c>
      <c r="B1988" s="17">
        <v>0.14000000000000001</v>
      </c>
      <c r="C1988" s="17">
        <v>4.0245000000000003E-2</v>
      </c>
      <c r="D1988" s="17">
        <v>8.3020000000000004E-3</v>
      </c>
      <c r="E1988" s="17">
        <v>3.1459999999999999E-3</v>
      </c>
      <c r="F1988" s="27">
        <f t="shared" si="30"/>
        <v>66</v>
      </c>
    </row>
    <row r="1989" spans="1:6" x14ac:dyDescent="0.25">
      <c r="A1989" s="26">
        <v>66.066699999999997</v>
      </c>
      <c r="B1989" s="17">
        <v>0.14000000000000001</v>
      </c>
      <c r="C1989" s="17">
        <v>4.0211999999999998E-2</v>
      </c>
      <c r="D1989" s="17">
        <v>8.2950000000000003E-3</v>
      </c>
      <c r="E1989" s="17">
        <v>3.1459999999999999E-3</v>
      </c>
      <c r="F1989" s="27">
        <f t="shared" si="30"/>
        <v>66</v>
      </c>
    </row>
    <row r="1990" spans="1:6" x14ac:dyDescent="0.25">
      <c r="A1990" s="26">
        <v>66.099999999999994</v>
      </c>
      <c r="B1990" s="17">
        <v>0.14000000000000001</v>
      </c>
      <c r="C1990" s="17">
        <v>4.0150999999999999E-2</v>
      </c>
      <c r="D1990" s="17">
        <v>8.2839999999999997E-3</v>
      </c>
      <c r="E1990" s="17">
        <v>3.1459999999999999E-3</v>
      </c>
      <c r="F1990" s="27">
        <f t="shared" si="30"/>
        <v>66</v>
      </c>
    </row>
    <row r="1991" spans="1:6" x14ac:dyDescent="0.25">
      <c r="A1991" s="26">
        <v>66.133300000000006</v>
      </c>
      <c r="B1991" s="17">
        <v>0.14000000000000001</v>
      </c>
      <c r="C1991" s="17">
        <v>4.0132000000000001E-2</v>
      </c>
      <c r="D1991" s="17">
        <v>8.2710000000000006E-3</v>
      </c>
      <c r="E1991" s="17">
        <v>3.1410000000000001E-3</v>
      </c>
      <c r="F1991" s="27">
        <f t="shared" si="30"/>
        <v>66</v>
      </c>
    </row>
    <row r="1992" spans="1:6" x14ac:dyDescent="0.25">
      <c r="A1992" s="26">
        <v>66.166700000000006</v>
      </c>
      <c r="B1992" s="17">
        <v>0.14000000000000001</v>
      </c>
      <c r="C1992" s="17">
        <v>4.0099000000000003E-2</v>
      </c>
      <c r="D1992" s="17">
        <v>8.2529999999999999E-3</v>
      </c>
      <c r="E1992" s="17">
        <v>3.1359999999999999E-3</v>
      </c>
      <c r="F1992" s="27">
        <f t="shared" si="30"/>
        <v>66</v>
      </c>
    </row>
    <row r="1993" spans="1:6" x14ac:dyDescent="0.25">
      <c r="A1993" s="26">
        <v>66.2</v>
      </c>
      <c r="B1993" s="17">
        <v>0.14000000000000001</v>
      </c>
      <c r="C1993" s="17">
        <v>4.0060999999999999E-2</v>
      </c>
      <c r="D1993" s="17">
        <v>8.2459999999999999E-3</v>
      </c>
      <c r="E1993" s="17">
        <v>3.1310000000000001E-3</v>
      </c>
      <c r="F1993" s="27">
        <f t="shared" ref="F1993:F2056" si="31">ROUND(A1993,0)</f>
        <v>66</v>
      </c>
    </row>
    <row r="1994" spans="1:6" x14ac:dyDescent="0.25">
      <c r="A1994" s="26">
        <v>66.2333</v>
      </c>
      <c r="B1994" s="17">
        <v>0.14000000000000001</v>
      </c>
      <c r="C1994" s="17">
        <v>0.04</v>
      </c>
      <c r="D1994" s="17">
        <v>8.2220000000000001E-3</v>
      </c>
      <c r="E1994" s="17">
        <v>3.1120000000000002E-3</v>
      </c>
      <c r="F1994" s="27">
        <f t="shared" si="31"/>
        <v>66</v>
      </c>
    </row>
    <row r="1995" spans="1:6" x14ac:dyDescent="0.25">
      <c r="A1995" s="26">
        <v>66.2667</v>
      </c>
      <c r="B1995" s="17">
        <v>0.14000000000000001</v>
      </c>
      <c r="C1995" s="17">
        <v>3.9961999999999998E-2</v>
      </c>
      <c r="D1995" s="17">
        <v>8.2039999999999995E-3</v>
      </c>
      <c r="F1995" s="27">
        <f t="shared" si="31"/>
        <v>66</v>
      </c>
    </row>
    <row r="1996" spans="1:6" x14ac:dyDescent="0.25">
      <c r="A1996" s="26">
        <v>66.3</v>
      </c>
      <c r="B1996" s="17">
        <v>0.14000000000000001</v>
      </c>
      <c r="C1996" s="17">
        <v>3.9944E-2</v>
      </c>
      <c r="D1996" s="17">
        <v>8.1930000000000006E-3</v>
      </c>
      <c r="E1996" s="17">
        <v>3.107E-3</v>
      </c>
      <c r="F1996" s="27">
        <f t="shared" si="31"/>
        <v>66</v>
      </c>
    </row>
    <row r="1997" spans="1:6" x14ac:dyDescent="0.25">
      <c r="A1997" s="26">
        <v>66.333299999999994</v>
      </c>
      <c r="B1997" s="17">
        <v>0.14000000000000001</v>
      </c>
      <c r="C1997" s="17">
        <v>3.9925000000000002E-2</v>
      </c>
      <c r="D1997" s="17">
        <v>8.1869999999999998E-3</v>
      </c>
      <c r="E1997" s="17">
        <v>3.1029999999999999E-3</v>
      </c>
      <c r="F1997" s="27">
        <f t="shared" si="31"/>
        <v>66</v>
      </c>
    </row>
    <row r="1998" spans="1:6" x14ac:dyDescent="0.25">
      <c r="A1998" s="26">
        <v>66.366699999999994</v>
      </c>
      <c r="B1998" s="17">
        <v>0.14000000000000001</v>
      </c>
      <c r="C1998" s="17">
        <v>3.9891999999999997E-2</v>
      </c>
      <c r="D1998" s="17">
        <v>8.182E-3</v>
      </c>
      <c r="E1998" s="17">
        <v>3.0980000000000001E-3</v>
      </c>
      <c r="F1998" s="27">
        <f t="shared" si="31"/>
        <v>66</v>
      </c>
    </row>
    <row r="1999" spans="1:6" x14ac:dyDescent="0.25">
      <c r="A1999" s="26">
        <v>66.400000000000006</v>
      </c>
      <c r="B1999" s="17">
        <v>0.14000000000000001</v>
      </c>
      <c r="C1999" s="17">
        <v>3.9868000000000001E-2</v>
      </c>
      <c r="D1999" s="17">
        <v>8.1729999999999997E-3</v>
      </c>
      <c r="E1999" s="17">
        <v>3.0929999999999998E-3</v>
      </c>
      <c r="F1999" s="27">
        <f t="shared" si="31"/>
        <v>66</v>
      </c>
    </row>
    <row r="2000" spans="1:6" x14ac:dyDescent="0.25">
      <c r="A2000" s="26">
        <v>66.433300000000003</v>
      </c>
      <c r="B2000" s="17">
        <v>0.14000000000000001</v>
      </c>
      <c r="C2000" s="17">
        <v>3.9849999999999997E-2</v>
      </c>
      <c r="D2000" s="17">
        <v>8.1650000000000004E-3</v>
      </c>
      <c r="E2000" s="17">
        <v>3.0790000000000001E-3</v>
      </c>
      <c r="F2000" s="27">
        <f t="shared" si="31"/>
        <v>66</v>
      </c>
    </row>
    <row r="2001" spans="1:6" x14ac:dyDescent="0.25">
      <c r="A2001" s="26">
        <v>66.466700000000003</v>
      </c>
      <c r="B2001" s="17">
        <v>0.14000000000000001</v>
      </c>
      <c r="C2001" s="17">
        <v>3.9812E-2</v>
      </c>
      <c r="D2001" s="17">
        <v>8.1429999999999992E-3</v>
      </c>
      <c r="E2001" s="17">
        <v>3.0690000000000001E-3</v>
      </c>
      <c r="F2001" s="27">
        <f t="shared" si="31"/>
        <v>66</v>
      </c>
    </row>
    <row r="2002" spans="1:6" x14ac:dyDescent="0.25">
      <c r="A2002" s="26">
        <v>66.5</v>
      </c>
      <c r="B2002" s="17">
        <v>0.14000000000000001</v>
      </c>
      <c r="C2002" s="17">
        <v>3.9751000000000002E-2</v>
      </c>
      <c r="D2002" s="17">
        <v>8.1200000000000005E-3</v>
      </c>
      <c r="E2002" s="17">
        <v>3.045E-3</v>
      </c>
      <c r="F2002" s="27">
        <f t="shared" si="31"/>
        <v>67</v>
      </c>
    </row>
    <row r="2003" spans="1:6" x14ac:dyDescent="0.25">
      <c r="A2003" s="26">
        <v>66.533299999999997</v>
      </c>
      <c r="B2003" s="17">
        <v>0.14000000000000001</v>
      </c>
      <c r="C2003" s="17">
        <v>3.9712999999999998E-2</v>
      </c>
      <c r="D2003" s="17">
        <v>8.116E-3</v>
      </c>
      <c r="E2003" s="17">
        <v>3.026E-3</v>
      </c>
      <c r="F2003" s="27">
        <f t="shared" si="31"/>
        <v>67</v>
      </c>
    </row>
    <row r="2004" spans="1:6" x14ac:dyDescent="0.25">
      <c r="A2004" s="26">
        <v>66.566699999999997</v>
      </c>
      <c r="B2004" s="17">
        <v>0.14000000000000001</v>
      </c>
      <c r="C2004" s="17">
        <v>3.9633000000000002E-2</v>
      </c>
      <c r="D2004" s="17">
        <v>8.0940000000000005E-3</v>
      </c>
      <c r="E2004" s="17">
        <v>3.0109999999999998E-3</v>
      </c>
      <c r="F2004" s="27">
        <f t="shared" si="31"/>
        <v>67</v>
      </c>
    </row>
    <row r="2005" spans="1:6" x14ac:dyDescent="0.25">
      <c r="A2005" s="26">
        <v>66.599999999999994</v>
      </c>
      <c r="B2005" s="17">
        <v>0.14000000000000001</v>
      </c>
      <c r="C2005" s="17">
        <v>3.9595999999999999E-2</v>
      </c>
      <c r="D2005" s="17">
        <v>8.09E-3</v>
      </c>
      <c r="F2005" s="27">
        <f t="shared" si="31"/>
        <v>67</v>
      </c>
    </row>
    <row r="2006" spans="1:6" x14ac:dyDescent="0.25">
      <c r="A2006" s="26">
        <v>66.633300000000006</v>
      </c>
      <c r="B2006" s="17">
        <v>0.14000000000000001</v>
      </c>
      <c r="C2006" s="17">
        <v>3.9558000000000003E-2</v>
      </c>
      <c r="D2006" s="17">
        <v>8.0809999999999996E-3</v>
      </c>
      <c r="F2006" s="27">
        <f t="shared" si="31"/>
        <v>67</v>
      </c>
    </row>
    <row r="2007" spans="1:6" x14ac:dyDescent="0.25">
      <c r="A2007" s="26">
        <v>66.666700000000006</v>
      </c>
      <c r="B2007" s="17">
        <v>0.14000000000000001</v>
      </c>
      <c r="C2007" s="17">
        <v>3.9516000000000003E-2</v>
      </c>
      <c r="D2007" s="17">
        <v>8.0680000000000005E-3</v>
      </c>
      <c r="F2007" s="27">
        <f t="shared" si="31"/>
        <v>67</v>
      </c>
    </row>
    <row r="2008" spans="1:6" x14ac:dyDescent="0.25">
      <c r="A2008" s="26">
        <v>66.7</v>
      </c>
      <c r="B2008" s="17">
        <v>0.14000000000000001</v>
      </c>
      <c r="C2008" s="17">
        <v>3.9474000000000002E-2</v>
      </c>
      <c r="D2008" s="17">
        <v>8.0630000000000007E-3</v>
      </c>
      <c r="E2008" s="17">
        <v>3.0070000000000001E-3</v>
      </c>
      <c r="F2008" s="27">
        <f t="shared" si="31"/>
        <v>67</v>
      </c>
    </row>
    <row r="2009" spans="1:6" x14ac:dyDescent="0.25">
      <c r="A2009" s="26">
        <v>66.7333</v>
      </c>
      <c r="B2009" s="17">
        <v>0.14000000000000001</v>
      </c>
      <c r="C2009" s="17">
        <v>3.9412000000000003E-2</v>
      </c>
      <c r="D2009" s="17">
        <v>8.0479999999999996E-3</v>
      </c>
      <c r="E2009" s="17">
        <v>3.0019999999999999E-3</v>
      </c>
      <c r="F2009" s="27">
        <f t="shared" si="31"/>
        <v>67</v>
      </c>
    </row>
    <row r="2010" spans="1:6" x14ac:dyDescent="0.25">
      <c r="A2010" s="26">
        <v>66.7667</v>
      </c>
      <c r="B2010" s="17">
        <v>0.14000000000000001</v>
      </c>
      <c r="C2010" s="17">
        <v>3.9379999999999998E-2</v>
      </c>
      <c r="D2010" s="17">
        <v>8.0280000000000004E-3</v>
      </c>
      <c r="F2010" s="27">
        <f t="shared" si="31"/>
        <v>67</v>
      </c>
    </row>
    <row r="2011" spans="1:6" x14ac:dyDescent="0.25">
      <c r="A2011" s="26">
        <v>66.8</v>
      </c>
      <c r="B2011" s="17">
        <v>0.14000000000000001</v>
      </c>
      <c r="C2011" s="17">
        <v>3.9333E-2</v>
      </c>
      <c r="D2011" s="17">
        <v>8.0239999999999999E-3</v>
      </c>
      <c r="E2011" s="17">
        <v>3.0019999999999999E-3</v>
      </c>
      <c r="F2011" s="27">
        <f t="shared" si="31"/>
        <v>67</v>
      </c>
    </row>
    <row r="2012" spans="1:6" x14ac:dyDescent="0.25">
      <c r="A2012" s="26">
        <v>66.833299999999994</v>
      </c>
      <c r="B2012" s="17">
        <v>0.14000000000000001</v>
      </c>
      <c r="C2012" s="17">
        <v>3.9300000000000002E-2</v>
      </c>
      <c r="D2012" s="17">
        <v>8.0149999999999996E-3</v>
      </c>
      <c r="E2012" s="17">
        <v>2.9919999999999999E-3</v>
      </c>
      <c r="F2012" s="27">
        <f t="shared" si="31"/>
        <v>67</v>
      </c>
    </row>
    <row r="2013" spans="1:6" x14ac:dyDescent="0.25">
      <c r="A2013" s="26">
        <v>66.866699999999994</v>
      </c>
      <c r="B2013" s="17">
        <v>0.14000000000000001</v>
      </c>
      <c r="C2013" s="17">
        <v>3.9281000000000003E-2</v>
      </c>
      <c r="D2013" s="17">
        <v>8.0000000000000002E-3</v>
      </c>
      <c r="E2013" s="17">
        <v>2.983E-3</v>
      </c>
      <c r="F2013" s="27">
        <f t="shared" si="31"/>
        <v>67</v>
      </c>
    </row>
    <row r="2014" spans="1:6" x14ac:dyDescent="0.25">
      <c r="A2014" s="26">
        <v>66.900000000000006</v>
      </c>
      <c r="B2014" s="17">
        <v>0.14000000000000001</v>
      </c>
      <c r="C2014" s="17">
        <v>3.9219999999999998E-2</v>
      </c>
      <c r="D2014" s="17">
        <v>7.9729999999999992E-3</v>
      </c>
      <c r="E2014" s="17">
        <v>2.9680000000000002E-3</v>
      </c>
      <c r="F2014" s="27">
        <f t="shared" si="31"/>
        <v>67</v>
      </c>
    </row>
    <row r="2015" spans="1:6" x14ac:dyDescent="0.25">
      <c r="A2015" s="26">
        <v>66.933300000000003</v>
      </c>
      <c r="B2015" s="17">
        <v>0.14000000000000001</v>
      </c>
      <c r="C2015" s="17">
        <v>3.9144999999999999E-2</v>
      </c>
      <c r="D2015" s="17">
        <v>7.9559999999999995E-3</v>
      </c>
      <c r="E2015" s="17">
        <v>2.954E-3</v>
      </c>
      <c r="F2015" s="27">
        <f t="shared" si="31"/>
        <v>67</v>
      </c>
    </row>
    <row r="2016" spans="1:6" x14ac:dyDescent="0.25">
      <c r="A2016" s="26">
        <v>66.966700000000003</v>
      </c>
      <c r="B2016" s="17">
        <v>0.14000000000000001</v>
      </c>
      <c r="C2016" s="17">
        <v>3.9070000000000001E-2</v>
      </c>
      <c r="D2016" s="17">
        <v>7.9340000000000001E-3</v>
      </c>
      <c r="E2016" s="17">
        <v>2.9489999999999998E-3</v>
      </c>
      <c r="F2016" s="27">
        <f t="shared" si="31"/>
        <v>67</v>
      </c>
    </row>
    <row r="2017" spans="1:6" x14ac:dyDescent="0.25">
      <c r="A2017" s="26">
        <v>67</v>
      </c>
      <c r="B2017" s="17">
        <v>0.13</v>
      </c>
      <c r="C2017" s="17">
        <v>3.9017999999999997E-2</v>
      </c>
      <c r="D2017" s="17">
        <v>7.9159999999999994E-3</v>
      </c>
      <c r="E2017" s="17">
        <v>2.9489999999999998E-3</v>
      </c>
      <c r="F2017" s="27">
        <f t="shared" si="31"/>
        <v>67</v>
      </c>
    </row>
    <row r="2018" spans="1:6" x14ac:dyDescent="0.25">
      <c r="A2018" s="26">
        <v>67.033299999999997</v>
      </c>
      <c r="B2018" s="17">
        <v>0.13</v>
      </c>
      <c r="C2018" s="17">
        <v>3.8975999999999997E-2</v>
      </c>
      <c r="D2018" s="17">
        <v>7.9070000000000008E-3</v>
      </c>
      <c r="E2018" s="17">
        <v>2.9489999999999998E-3</v>
      </c>
      <c r="F2018" s="27">
        <f t="shared" si="31"/>
        <v>67</v>
      </c>
    </row>
    <row r="2019" spans="1:6" x14ac:dyDescent="0.25">
      <c r="A2019" s="26">
        <v>67.066699999999997</v>
      </c>
      <c r="B2019" s="17">
        <v>0.13</v>
      </c>
      <c r="C2019" s="17">
        <v>3.8919000000000002E-2</v>
      </c>
      <c r="D2019" s="17">
        <v>7.901E-3</v>
      </c>
      <c r="E2019" s="17">
        <v>2.9399999999999999E-3</v>
      </c>
      <c r="F2019" s="27">
        <f t="shared" si="31"/>
        <v>67</v>
      </c>
    </row>
    <row r="2020" spans="1:6" x14ac:dyDescent="0.25">
      <c r="A2020" s="26">
        <v>67.099999999999994</v>
      </c>
      <c r="B2020" s="17">
        <v>0.13</v>
      </c>
      <c r="C2020" s="17">
        <v>3.8896E-2</v>
      </c>
      <c r="D2020" s="17">
        <v>7.894E-3</v>
      </c>
      <c r="E2020" s="17">
        <v>2.9350000000000001E-3</v>
      </c>
      <c r="F2020" s="27">
        <f t="shared" si="31"/>
        <v>67</v>
      </c>
    </row>
    <row r="2021" spans="1:6" x14ac:dyDescent="0.25">
      <c r="A2021" s="26">
        <v>67.133300000000006</v>
      </c>
      <c r="B2021" s="17">
        <v>0.13</v>
      </c>
      <c r="C2021" s="17">
        <v>3.8854E-2</v>
      </c>
      <c r="D2021" s="17">
        <v>7.8810000000000009E-3</v>
      </c>
      <c r="E2021" s="17">
        <v>2.9350000000000001E-3</v>
      </c>
      <c r="F2021" s="27">
        <f t="shared" si="31"/>
        <v>67</v>
      </c>
    </row>
    <row r="2022" spans="1:6" x14ac:dyDescent="0.25">
      <c r="A2022" s="26">
        <v>67.166700000000006</v>
      </c>
      <c r="B2022" s="17">
        <v>0.13</v>
      </c>
      <c r="C2022" s="17">
        <v>3.8843999999999997E-2</v>
      </c>
      <c r="D2022" s="17">
        <v>7.8609999999999999E-3</v>
      </c>
      <c r="F2022" s="27">
        <f t="shared" si="31"/>
        <v>67</v>
      </c>
    </row>
    <row r="2023" spans="1:6" x14ac:dyDescent="0.25">
      <c r="A2023" s="26">
        <v>67.2</v>
      </c>
      <c r="B2023" s="17">
        <v>0.13</v>
      </c>
      <c r="C2023" s="17">
        <v>3.8778E-2</v>
      </c>
      <c r="D2023" s="17">
        <v>7.8440000000000003E-3</v>
      </c>
      <c r="E2023" s="17">
        <v>2.9299999999999999E-3</v>
      </c>
      <c r="F2023" s="27">
        <f t="shared" si="31"/>
        <v>67</v>
      </c>
    </row>
    <row r="2024" spans="1:6" x14ac:dyDescent="0.25">
      <c r="A2024" s="26">
        <v>67.2333</v>
      </c>
      <c r="B2024" s="17">
        <v>0.13</v>
      </c>
      <c r="C2024" s="17">
        <v>3.8754999999999998E-2</v>
      </c>
      <c r="D2024" s="17">
        <v>7.842E-3</v>
      </c>
      <c r="F2024" s="27">
        <f t="shared" si="31"/>
        <v>67</v>
      </c>
    </row>
    <row r="2025" spans="1:6" x14ac:dyDescent="0.25">
      <c r="A2025" s="26">
        <v>67.2667</v>
      </c>
      <c r="B2025" s="17">
        <v>0.13</v>
      </c>
      <c r="C2025" s="17">
        <v>3.8712000000000003E-2</v>
      </c>
      <c r="D2025" s="17">
        <v>7.8390000000000005E-3</v>
      </c>
      <c r="E2025" s="17">
        <v>2.9260000000000002E-3</v>
      </c>
      <c r="F2025" s="27">
        <f t="shared" si="31"/>
        <v>67</v>
      </c>
    </row>
    <row r="2026" spans="1:6" x14ac:dyDescent="0.25">
      <c r="A2026" s="26">
        <v>67.3</v>
      </c>
      <c r="B2026" s="17">
        <v>0.13</v>
      </c>
      <c r="C2026" s="17">
        <v>3.8689000000000001E-2</v>
      </c>
      <c r="D2026" s="17">
        <v>7.8309999999999994E-3</v>
      </c>
      <c r="E2026" s="17">
        <v>2.9260000000000002E-3</v>
      </c>
      <c r="F2026" s="27">
        <f t="shared" si="31"/>
        <v>67</v>
      </c>
    </row>
    <row r="2027" spans="1:6" x14ac:dyDescent="0.25">
      <c r="A2027" s="26">
        <v>67.333299999999994</v>
      </c>
      <c r="B2027" s="17">
        <v>0.13</v>
      </c>
      <c r="C2027" s="17">
        <v>3.8636999999999998E-2</v>
      </c>
      <c r="D2027" s="17">
        <v>7.8200000000000006E-3</v>
      </c>
      <c r="F2027" s="27">
        <f t="shared" si="31"/>
        <v>67</v>
      </c>
    </row>
    <row r="2028" spans="1:6" x14ac:dyDescent="0.25">
      <c r="A2028" s="26">
        <v>67.366699999999994</v>
      </c>
      <c r="B2028" s="17">
        <v>0.13</v>
      </c>
      <c r="C2028" s="17">
        <v>3.8575999999999999E-2</v>
      </c>
      <c r="D2028" s="17">
        <v>7.8040000000000002E-3</v>
      </c>
      <c r="E2028" s="17">
        <v>2.911E-3</v>
      </c>
      <c r="F2028" s="27">
        <f t="shared" si="31"/>
        <v>67</v>
      </c>
    </row>
    <row r="2029" spans="1:6" x14ac:dyDescent="0.25">
      <c r="A2029" s="26">
        <v>67.400000000000006</v>
      </c>
      <c r="B2029" s="17">
        <v>0.13</v>
      </c>
      <c r="C2029" s="17">
        <v>3.8547999999999999E-2</v>
      </c>
      <c r="D2029" s="17">
        <v>7.796E-3</v>
      </c>
      <c r="F2029" s="27">
        <f t="shared" si="31"/>
        <v>67</v>
      </c>
    </row>
    <row r="2030" spans="1:6" x14ac:dyDescent="0.25">
      <c r="A2030" s="26">
        <v>67.433300000000003</v>
      </c>
      <c r="B2030" s="17">
        <v>0.13</v>
      </c>
      <c r="C2030" s="17">
        <v>3.8487E-2</v>
      </c>
      <c r="D2030" s="17">
        <v>7.7759999999999999E-3</v>
      </c>
      <c r="E2030" s="17">
        <v>2.9060000000000002E-3</v>
      </c>
      <c r="F2030" s="27">
        <f t="shared" si="31"/>
        <v>67</v>
      </c>
    </row>
    <row r="2031" spans="1:6" x14ac:dyDescent="0.25">
      <c r="A2031" s="26">
        <v>67.466700000000003</v>
      </c>
      <c r="B2031" s="17">
        <v>0.13</v>
      </c>
      <c r="C2031" s="17">
        <v>3.8426000000000002E-2</v>
      </c>
      <c r="D2031" s="17">
        <v>7.7580000000000001E-3</v>
      </c>
      <c r="E2031" s="17">
        <v>2.8969999999999998E-3</v>
      </c>
      <c r="F2031" s="27">
        <f t="shared" si="31"/>
        <v>67</v>
      </c>
    </row>
    <row r="2032" spans="1:6" x14ac:dyDescent="0.25">
      <c r="A2032" s="26">
        <v>67.5</v>
      </c>
      <c r="B2032" s="17">
        <v>0.13</v>
      </c>
      <c r="C2032" s="17">
        <v>3.8379000000000003E-2</v>
      </c>
      <c r="D2032" s="17">
        <v>7.7450000000000001E-3</v>
      </c>
      <c r="E2032" s="17">
        <v>2.8969999999999998E-3</v>
      </c>
      <c r="F2032" s="27">
        <f t="shared" si="31"/>
        <v>68</v>
      </c>
    </row>
    <row r="2033" spans="1:6" x14ac:dyDescent="0.25">
      <c r="A2033" s="26">
        <v>67.533299999999997</v>
      </c>
      <c r="B2033" s="17">
        <v>0.13</v>
      </c>
      <c r="C2033" s="17">
        <v>3.8351000000000003E-2</v>
      </c>
      <c r="D2033" s="17">
        <v>7.7380000000000001E-3</v>
      </c>
      <c r="E2033" s="17">
        <v>2.892E-3</v>
      </c>
      <c r="F2033" s="27">
        <f t="shared" si="31"/>
        <v>68</v>
      </c>
    </row>
    <row r="2034" spans="1:6" x14ac:dyDescent="0.25">
      <c r="A2034" s="26">
        <v>67.566699999999997</v>
      </c>
      <c r="B2034" s="17">
        <v>0.13</v>
      </c>
      <c r="C2034" s="17">
        <v>3.8327E-2</v>
      </c>
      <c r="D2034" s="17">
        <v>7.7250000000000001E-3</v>
      </c>
      <c r="F2034" s="27">
        <f t="shared" si="31"/>
        <v>68</v>
      </c>
    </row>
    <row r="2035" spans="1:6" x14ac:dyDescent="0.25">
      <c r="A2035" s="26">
        <v>67.599999999999994</v>
      </c>
      <c r="B2035" s="17">
        <v>0.13</v>
      </c>
      <c r="C2035" s="17">
        <v>3.8288999999999997E-2</v>
      </c>
      <c r="D2035" s="17">
        <v>7.7140000000000004E-3</v>
      </c>
      <c r="E2035" s="17">
        <v>2.892E-3</v>
      </c>
      <c r="F2035" s="27">
        <f t="shared" si="31"/>
        <v>68</v>
      </c>
    </row>
    <row r="2036" spans="1:6" x14ac:dyDescent="0.25">
      <c r="A2036" s="26">
        <v>67.633300000000006</v>
      </c>
      <c r="B2036" s="17">
        <v>0.13</v>
      </c>
      <c r="C2036" s="17">
        <v>3.8255999999999998E-2</v>
      </c>
      <c r="D2036" s="17">
        <v>7.7029999999999998E-3</v>
      </c>
      <c r="E2036" s="17">
        <v>2.892E-3</v>
      </c>
      <c r="F2036" s="27">
        <f t="shared" si="31"/>
        <v>68</v>
      </c>
    </row>
    <row r="2037" spans="1:6" x14ac:dyDescent="0.25">
      <c r="A2037" s="26">
        <v>67.666700000000006</v>
      </c>
      <c r="B2037" s="17">
        <v>0.13</v>
      </c>
      <c r="C2037" s="17">
        <v>3.8205000000000003E-2</v>
      </c>
      <c r="D2037" s="17">
        <v>7.6949999999999996E-3</v>
      </c>
      <c r="E2037" s="17">
        <v>2.8869999999999998E-3</v>
      </c>
      <c r="F2037" s="27">
        <f t="shared" si="31"/>
        <v>68</v>
      </c>
    </row>
    <row r="2038" spans="1:6" x14ac:dyDescent="0.25">
      <c r="A2038" s="26">
        <v>67.7</v>
      </c>
      <c r="B2038" s="17">
        <v>0.13</v>
      </c>
      <c r="C2038" s="17">
        <v>3.8177000000000003E-2</v>
      </c>
      <c r="D2038" s="17">
        <v>7.6899999999999998E-3</v>
      </c>
      <c r="E2038" s="17">
        <v>2.8830000000000001E-3</v>
      </c>
      <c r="F2038" s="27">
        <f t="shared" si="31"/>
        <v>68</v>
      </c>
    </row>
    <row r="2039" spans="1:6" x14ac:dyDescent="0.25">
      <c r="A2039" s="26">
        <v>67.7333</v>
      </c>
      <c r="B2039" s="17">
        <v>0.13</v>
      </c>
      <c r="C2039" s="17">
        <v>3.8171999999999998E-2</v>
      </c>
      <c r="D2039" s="17">
        <v>7.6899999999999998E-3</v>
      </c>
      <c r="E2039" s="17">
        <v>2.8779999999999999E-3</v>
      </c>
      <c r="F2039" s="27">
        <f t="shared" si="31"/>
        <v>68</v>
      </c>
    </row>
    <row r="2040" spans="1:6" x14ac:dyDescent="0.25">
      <c r="A2040" s="26">
        <v>67.7667</v>
      </c>
      <c r="B2040" s="17">
        <v>0.13</v>
      </c>
      <c r="C2040" s="17">
        <v>3.8134000000000001E-2</v>
      </c>
      <c r="D2040" s="17">
        <v>7.6819999999999996E-3</v>
      </c>
      <c r="E2040" s="17">
        <v>2.8679999999999999E-3</v>
      </c>
      <c r="F2040" s="27">
        <f t="shared" si="31"/>
        <v>68</v>
      </c>
    </row>
    <row r="2041" spans="1:6" x14ac:dyDescent="0.25">
      <c r="A2041" s="26">
        <v>67.8</v>
      </c>
      <c r="B2041" s="17">
        <v>0.13</v>
      </c>
      <c r="C2041" s="17">
        <v>3.8092000000000001E-2</v>
      </c>
      <c r="D2041" s="17">
        <v>7.6769999999999998E-3</v>
      </c>
      <c r="E2041" s="17">
        <v>2.8679999999999999E-3</v>
      </c>
      <c r="F2041" s="27">
        <f t="shared" si="31"/>
        <v>68</v>
      </c>
    </row>
    <row r="2042" spans="1:6" x14ac:dyDescent="0.25">
      <c r="A2042" s="26">
        <v>67.833299999999994</v>
      </c>
      <c r="B2042" s="17">
        <v>0.13</v>
      </c>
      <c r="C2042" s="17">
        <v>3.8064000000000001E-2</v>
      </c>
      <c r="D2042" s="17">
        <v>7.6660000000000001E-3</v>
      </c>
      <c r="F2042" s="27">
        <f t="shared" si="31"/>
        <v>68</v>
      </c>
    </row>
    <row r="2043" spans="1:6" x14ac:dyDescent="0.25">
      <c r="A2043" s="26">
        <v>67.866699999999994</v>
      </c>
      <c r="B2043" s="17">
        <v>0.13</v>
      </c>
      <c r="C2043" s="17">
        <v>3.8020999999999999E-2</v>
      </c>
      <c r="D2043" s="17">
        <v>7.6600000000000001E-3</v>
      </c>
      <c r="F2043" s="27">
        <f t="shared" si="31"/>
        <v>68</v>
      </c>
    </row>
    <row r="2044" spans="1:6" x14ac:dyDescent="0.25">
      <c r="A2044" s="26">
        <v>67.900000000000006</v>
      </c>
      <c r="B2044" s="17">
        <v>0.13</v>
      </c>
      <c r="C2044" s="17">
        <v>3.7974000000000001E-2</v>
      </c>
      <c r="D2044" s="17">
        <v>7.6360000000000004E-3</v>
      </c>
      <c r="E2044" s="17">
        <v>2.859E-3</v>
      </c>
      <c r="F2044" s="27">
        <f t="shared" si="31"/>
        <v>68</v>
      </c>
    </row>
    <row r="2045" spans="1:6" x14ac:dyDescent="0.25">
      <c r="A2045" s="26">
        <v>67.933300000000003</v>
      </c>
      <c r="B2045" s="17">
        <v>0.13</v>
      </c>
      <c r="C2045" s="17">
        <v>3.7871000000000002E-2</v>
      </c>
      <c r="D2045" s="17">
        <v>7.6010000000000001E-3</v>
      </c>
      <c r="E2045" s="17">
        <v>2.8449999999999999E-3</v>
      </c>
      <c r="F2045" s="27">
        <f t="shared" si="31"/>
        <v>68</v>
      </c>
    </row>
    <row r="2046" spans="1:6" x14ac:dyDescent="0.25">
      <c r="A2046" s="26">
        <v>67.966700000000003</v>
      </c>
      <c r="B2046" s="17">
        <v>0.13</v>
      </c>
      <c r="C2046" s="17">
        <v>3.7832999999999999E-2</v>
      </c>
      <c r="D2046" s="17">
        <v>7.5810000000000001E-3</v>
      </c>
      <c r="F2046" s="27">
        <f t="shared" si="31"/>
        <v>68</v>
      </c>
    </row>
    <row r="2047" spans="1:6" x14ac:dyDescent="0.25">
      <c r="A2047" s="26">
        <v>68</v>
      </c>
      <c r="B2047" s="17">
        <v>0.13</v>
      </c>
      <c r="C2047" s="17">
        <v>3.7772E-2</v>
      </c>
      <c r="D2047" s="17">
        <v>7.5620000000000001E-3</v>
      </c>
      <c r="E2047" s="17">
        <v>2.8349999999999998E-3</v>
      </c>
      <c r="F2047" s="27">
        <f t="shared" si="31"/>
        <v>68</v>
      </c>
    </row>
    <row r="2048" spans="1:6" x14ac:dyDescent="0.25">
      <c r="A2048" s="26">
        <v>68.033299999999997</v>
      </c>
      <c r="B2048" s="17">
        <v>0.13</v>
      </c>
      <c r="C2048" s="17">
        <v>3.773E-2</v>
      </c>
      <c r="D2048" s="17">
        <v>7.5440000000000004E-3</v>
      </c>
      <c r="F2048" s="27">
        <f t="shared" si="31"/>
        <v>68</v>
      </c>
    </row>
    <row r="2049" spans="1:6" x14ac:dyDescent="0.25">
      <c r="A2049" s="26">
        <v>68.066699999999997</v>
      </c>
      <c r="B2049" s="17">
        <v>0.13</v>
      </c>
      <c r="C2049" s="17">
        <v>3.7683000000000001E-2</v>
      </c>
      <c r="D2049" s="17">
        <v>7.5370000000000003E-3</v>
      </c>
      <c r="E2049" s="17">
        <v>2.8349999999999998E-3</v>
      </c>
      <c r="F2049" s="27">
        <f t="shared" si="31"/>
        <v>68</v>
      </c>
    </row>
    <row r="2050" spans="1:6" x14ac:dyDescent="0.25">
      <c r="A2050" s="26">
        <v>68.099999999999994</v>
      </c>
      <c r="B2050" s="17">
        <v>0.13</v>
      </c>
      <c r="C2050" s="17">
        <v>3.7630999999999998E-2</v>
      </c>
      <c r="D2050" s="17">
        <v>7.5240000000000003E-3</v>
      </c>
      <c r="E2050" s="17">
        <v>2.8300000000000001E-3</v>
      </c>
      <c r="F2050" s="27">
        <f t="shared" si="31"/>
        <v>68</v>
      </c>
    </row>
    <row r="2051" spans="1:6" x14ac:dyDescent="0.25">
      <c r="A2051" s="26">
        <v>68.133300000000006</v>
      </c>
      <c r="B2051" s="17">
        <v>0.13</v>
      </c>
      <c r="C2051" s="17">
        <v>3.7583999999999999E-2</v>
      </c>
      <c r="D2051" s="17">
        <v>7.4980000000000003E-3</v>
      </c>
      <c r="E2051" s="17">
        <v>2.8210000000000002E-3</v>
      </c>
      <c r="F2051" s="27">
        <f t="shared" si="31"/>
        <v>68</v>
      </c>
    </row>
    <row r="2052" spans="1:6" x14ac:dyDescent="0.25">
      <c r="A2052" s="26">
        <v>68.166700000000006</v>
      </c>
      <c r="B2052" s="17">
        <v>0.13</v>
      </c>
      <c r="C2052" s="17">
        <v>3.7560000000000003E-2</v>
      </c>
      <c r="D2052" s="17">
        <v>7.4830000000000001E-3</v>
      </c>
      <c r="E2052" s="17">
        <v>2.8210000000000002E-3</v>
      </c>
      <c r="F2052" s="27">
        <f t="shared" si="31"/>
        <v>68</v>
      </c>
    </row>
    <row r="2053" spans="1:6" x14ac:dyDescent="0.25">
      <c r="A2053" s="26">
        <v>68.2</v>
      </c>
      <c r="B2053" s="17">
        <v>0.13</v>
      </c>
      <c r="C2053" s="17">
        <v>3.7540999999999998E-2</v>
      </c>
      <c r="D2053" s="17">
        <v>7.4809999999999998E-3</v>
      </c>
      <c r="E2053" s="17">
        <v>2.8110000000000001E-3</v>
      </c>
      <c r="F2053" s="27">
        <f t="shared" si="31"/>
        <v>68</v>
      </c>
    </row>
    <row r="2054" spans="1:6" x14ac:dyDescent="0.25">
      <c r="A2054" s="26">
        <v>68.2333</v>
      </c>
      <c r="B2054" s="17">
        <v>0.13</v>
      </c>
      <c r="C2054" s="17">
        <v>3.7512999999999998E-2</v>
      </c>
      <c r="D2054" s="17">
        <v>7.4739999999999997E-3</v>
      </c>
      <c r="E2054" s="17">
        <v>2.8019999999999998E-3</v>
      </c>
      <c r="F2054" s="27">
        <f t="shared" si="31"/>
        <v>68</v>
      </c>
    </row>
    <row r="2055" spans="1:6" x14ac:dyDescent="0.25">
      <c r="A2055" s="26">
        <v>68.2667</v>
      </c>
      <c r="B2055" s="17">
        <v>0.13</v>
      </c>
      <c r="C2055" s="17">
        <v>3.7465999999999999E-2</v>
      </c>
      <c r="D2055" s="17">
        <v>7.4669999999999997E-3</v>
      </c>
      <c r="F2055" s="27">
        <f t="shared" si="31"/>
        <v>68</v>
      </c>
    </row>
    <row r="2056" spans="1:6" x14ac:dyDescent="0.25">
      <c r="A2056" s="26">
        <v>68.3</v>
      </c>
      <c r="B2056" s="17">
        <v>0.13</v>
      </c>
      <c r="C2056" s="17">
        <v>3.7433000000000001E-2</v>
      </c>
      <c r="D2056" s="17">
        <v>7.4590000000000004E-3</v>
      </c>
      <c r="E2056" s="17">
        <v>2.797E-3</v>
      </c>
      <c r="F2056" s="27">
        <f t="shared" si="31"/>
        <v>68</v>
      </c>
    </row>
    <row r="2057" spans="1:6" x14ac:dyDescent="0.25">
      <c r="A2057" s="26">
        <v>68.333299999999994</v>
      </c>
      <c r="B2057" s="17">
        <v>0.13</v>
      </c>
      <c r="C2057" s="17">
        <v>3.7386000000000003E-2</v>
      </c>
      <c r="D2057" s="17">
        <v>7.4479999999999998E-3</v>
      </c>
      <c r="E2057" s="17">
        <v>2.7920000000000002E-3</v>
      </c>
      <c r="F2057" s="27">
        <f t="shared" ref="F2057:F2120" si="32">ROUND(A2057,0)</f>
        <v>68</v>
      </c>
    </row>
    <row r="2058" spans="1:6" x14ac:dyDescent="0.25">
      <c r="A2058" s="26">
        <v>68.366699999999994</v>
      </c>
      <c r="B2058" s="17">
        <v>0.13</v>
      </c>
      <c r="C2058" s="17">
        <v>3.7316000000000002E-2</v>
      </c>
      <c r="D2058" s="17">
        <v>7.4409999999999997E-3</v>
      </c>
      <c r="E2058" s="17">
        <v>2.7780000000000001E-3</v>
      </c>
      <c r="F2058" s="27">
        <f t="shared" si="32"/>
        <v>68</v>
      </c>
    </row>
    <row r="2059" spans="1:6" x14ac:dyDescent="0.25">
      <c r="A2059" s="26">
        <v>68.400000000000006</v>
      </c>
      <c r="B2059" s="17">
        <v>0.13</v>
      </c>
      <c r="C2059" s="17">
        <v>3.7259E-2</v>
      </c>
      <c r="D2059" s="17">
        <v>7.4260000000000003E-3</v>
      </c>
      <c r="E2059" s="17">
        <v>2.7729999999999999E-3</v>
      </c>
      <c r="F2059" s="27">
        <f t="shared" si="32"/>
        <v>68</v>
      </c>
    </row>
    <row r="2060" spans="1:6" x14ac:dyDescent="0.25">
      <c r="A2060" s="26">
        <v>68.433300000000003</v>
      </c>
      <c r="B2060" s="17">
        <v>0.13</v>
      </c>
      <c r="C2060" s="17">
        <v>3.7217E-2</v>
      </c>
      <c r="D2060" s="17">
        <v>7.4219999999999998E-3</v>
      </c>
      <c r="E2060" s="17">
        <v>2.7590000000000002E-3</v>
      </c>
      <c r="F2060" s="27">
        <f t="shared" si="32"/>
        <v>68</v>
      </c>
    </row>
    <row r="2061" spans="1:6" x14ac:dyDescent="0.25">
      <c r="A2061" s="26">
        <v>68.466700000000003</v>
      </c>
      <c r="B2061" s="17">
        <v>0.13</v>
      </c>
      <c r="C2061" s="17">
        <v>3.7192999999999997E-2</v>
      </c>
      <c r="D2061" s="17">
        <v>7.4149999999999997E-3</v>
      </c>
      <c r="E2061" s="17">
        <v>2.745E-3</v>
      </c>
      <c r="F2061" s="27">
        <f t="shared" si="32"/>
        <v>68</v>
      </c>
    </row>
    <row r="2062" spans="1:6" x14ac:dyDescent="0.25">
      <c r="A2062" s="26">
        <v>68.5</v>
      </c>
      <c r="B2062" s="17">
        <v>0.13</v>
      </c>
      <c r="C2062" s="17">
        <v>3.7151000000000003E-2</v>
      </c>
      <c r="D2062" s="17">
        <v>7.4089999999999998E-3</v>
      </c>
      <c r="E2062" s="17">
        <v>2.7399999999999998E-3</v>
      </c>
      <c r="F2062" s="27">
        <f t="shared" si="32"/>
        <v>69</v>
      </c>
    </row>
    <row r="2063" spans="1:6" x14ac:dyDescent="0.25">
      <c r="A2063" s="26">
        <v>68.533299999999997</v>
      </c>
      <c r="B2063" s="17">
        <v>0.13</v>
      </c>
      <c r="C2063" s="17">
        <v>3.7109000000000003E-2</v>
      </c>
      <c r="D2063" s="17">
        <v>7.4019999999999997E-3</v>
      </c>
      <c r="E2063" s="17">
        <v>2.7399999999999998E-3</v>
      </c>
      <c r="F2063" s="27">
        <f t="shared" si="32"/>
        <v>69</v>
      </c>
    </row>
    <row r="2064" spans="1:6" x14ac:dyDescent="0.25">
      <c r="A2064" s="26">
        <v>68.566699999999997</v>
      </c>
      <c r="B2064" s="17">
        <v>0.13</v>
      </c>
      <c r="C2064" s="17">
        <v>3.7075999999999998E-2</v>
      </c>
      <c r="D2064" s="17">
        <v>7.3870000000000003E-3</v>
      </c>
      <c r="E2064" s="17">
        <v>2.7399999999999998E-3</v>
      </c>
      <c r="F2064" s="27">
        <f t="shared" si="32"/>
        <v>69</v>
      </c>
    </row>
    <row r="2065" spans="1:6" x14ac:dyDescent="0.25">
      <c r="A2065" s="26">
        <v>68.599999999999994</v>
      </c>
      <c r="B2065" s="17">
        <v>0.13</v>
      </c>
      <c r="C2065" s="17">
        <v>3.7014999999999999E-2</v>
      </c>
      <c r="D2065" s="17">
        <v>7.365E-3</v>
      </c>
      <c r="F2065" s="27">
        <f t="shared" si="32"/>
        <v>69</v>
      </c>
    </row>
    <row r="2066" spans="1:6" x14ac:dyDescent="0.25">
      <c r="A2066" s="26">
        <v>68.633300000000006</v>
      </c>
      <c r="B2066" s="17">
        <v>0.13</v>
      </c>
      <c r="C2066" s="17">
        <v>3.6949000000000003E-2</v>
      </c>
      <c r="D2066" s="17">
        <v>7.3610000000000004E-3</v>
      </c>
      <c r="E2066" s="17">
        <v>2.7360000000000002E-3</v>
      </c>
      <c r="F2066" s="27">
        <f t="shared" si="32"/>
        <v>69</v>
      </c>
    </row>
    <row r="2067" spans="1:6" x14ac:dyDescent="0.25">
      <c r="A2067" s="26">
        <v>68.666700000000006</v>
      </c>
      <c r="B2067" s="17">
        <v>0.13</v>
      </c>
      <c r="C2067" s="17">
        <v>3.6921000000000002E-2</v>
      </c>
      <c r="D2067" s="17">
        <v>7.3540000000000003E-3</v>
      </c>
      <c r="E2067" s="17">
        <v>2.7209999999999999E-3</v>
      </c>
      <c r="F2067" s="27">
        <f t="shared" si="32"/>
        <v>69</v>
      </c>
    </row>
    <row r="2068" spans="1:6" x14ac:dyDescent="0.25">
      <c r="A2068" s="26">
        <v>68.7</v>
      </c>
      <c r="B2068" s="17">
        <v>0.13</v>
      </c>
      <c r="C2068" s="17">
        <v>3.6887999999999997E-2</v>
      </c>
      <c r="D2068" s="17">
        <v>7.3429999999999997E-3</v>
      </c>
      <c r="E2068" s="17">
        <v>2.7169999999999998E-3</v>
      </c>
      <c r="F2068" s="27">
        <f t="shared" si="32"/>
        <v>69</v>
      </c>
    </row>
    <row r="2069" spans="1:6" x14ac:dyDescent="0.25">
      <c r="A2069" s="26">
        <v>68.7333</v>
      </c>
      <c r="B2069" s="17">
        <v>0.13</v>
      </c>
      <c r="C2069" s="17">
        <v>3.6865000000000002E-2</v>
      </c>
      <c r="D2069" s="17">
        <v>7.3369999999999998E-3</v>
      </c>
      <c r="E2069" s="17">
        <v>2.712E-3</v>
      </c>
      <c r="F2069" s="27">
        <f t="shared" si="32"/>
        <v>69</v>
      </c>
    </row>
    <row r="2070" spans="1:6" x14ac:dyDescent="0.25">
      <c r="A2070" s="26">
        <v>68.7667</v>
      </c>
      <c r="B2070" s="17">
        <v>0.13</v>
      </c>
      <c r="C2070" s="17">
        <v>3.6826999999999999E-2</v>
      </c>
      <c r="D2070" s="17">
        <v>7.3299999999999997E-3</v>
      </c>
      <c r="E2070" s="17">
        <v>2.712E-3</v>
      </c>
      <c r="F2070" s="27">
        <f t="shared" si="32"/>
        <v>69</v>
      </c>
    </row>
    <row r="2071" spans="1:6" x14ac:dyDescent="0.25">
      <c r="A2071" s="26">
        <v>68.8</v>
      </c>
      <c r="B2071" s="17">
        <v>0.13</v>
      </c>
      <c r="C2071" s="17">
        <v>3.6789000000000002E-2</v>
      </c>
      <c r="D2071" s="17">
        <v>7.3210000000000003E-3</v>
      </c>
      <c r="E2071" s="17">
        <v>2.712E-3</v>
      </c>
      <c r="F2071" s="27">
        <f t="shared" si="32"/>
        <v>69</v>
      </c>
    </row>
    <row r="2072" spans="1:6" x14ac:dyDescent="0.25">
      <c r="A2072" s="26">
        <v>68.833299999999994</v>
      </c>
      <c r="B2072" s="17">
        <v>0.13</v>
      </c>
      <c r="C2072" s="17">
        <v>3.6742999999999998E-2</v>
      </c>
      <c r="D2072" s="17">
        <v>7.3150000000000003E-3</v>
      </c>
      <c r="F2072" s="27">
        <f t="shared" si="32"/>
        <v>69</v>
      </c>
    </row>
    <row r="2073" spans="1:6" x14ac:dyDescent="0.25">
      <c r="A2073" s="26">
        <v>68.866699999999994</v>
      </c>
      <c r="B2073" s="17">
        <v>0.13</v>
      </c>
      <c r="C2073" s="17">
        <v>3.6691000000000001E-2</v>
      </c>
      <c r="D2073" s="17">
        <v>7.306E-3</v>
      </c>
      <c r="E2073" s="17">
        <v>2.7070000000000002E-3</v>
      </c>
      <c r="F2073" s="27">
        <f t="shared" si="32"/>
        <v>69</v>
      </c>
    </row>
    <row r="2074" spans="1:6" x14ac:dyDescent="0.25">
      <c r="A2074" s="26">
        <v>68.900000000000006</v>
      </c>
      <c r="B2074" s="17">
        <v>0.13</v>
      </c>
      <c r="C2074" s="17">
        <v>3.6663000000000001E-2</v>
      </c>
      <c r="D2074" s="17">
        <v>7.3020000000000003E-3</v>
      </c>
      <c r="E2074" s="17">
        <v>2.7070000000000002E-3</v>
      </c>
      <c r="F2074" s="27">
        <f t="shared" si="32"/>
        <v>69</v>
      </c>
    </row>
    <row r="2075" spans="1:6" x14ac:dyDescent="0.25">
      <c r="A2075" s="26">
        <v>68.933300000000003</v>
      </c>
      <c r="B2075" s="17">
        <v>0.13</v>
      </c>
      <c r="C2075" s="17">
        <v>3.6577999999999999E-2</v>
      </c>
      <c r="D2075" s="17">
        <v>7.2820000000000003E-3</v>
      </c>
      <c r="F2075" s="27">
        <f t="shared" si="32"/>
        <v>69</v>
      </c>
    </row>
    <row r="2076" spans="1:6" x14ac:dyDescent="0.25">
      <c r="A2076" s="26">
        <v>68.966700000000003</v>
      </c>
      <c r="B2076" s="17">
        <v>0.13</v>
      </c>
      <c r="C2076" s="17">
        <v>3.6498000000000003E-2</v>
      </c>
      <c r="D2076" s="17">
        <v>7.2560000000000003E-3</v>
      </c>
      <c r="E2076" s="17">
        <v>2.7030000000000001E-3</v>
      </c>
      <c r="F2076" s="27">
        <f t="shared" si="32"/>
        <v>69</v>
      </c>
    </row>
    <row r="2077" spans="1:6" x14ac:dyDescent="0.25">
      <c r="A2077" s="26">
        <v>69</v>
      </c>
      <c r="B2077" s="17">
        <v>0.13</v>
      </c>
      <c r="C2077" s="17">
        <v>3.6450999999999997E-2</v>
      </c>
      <c r="D2077" s="17">
        <v>7.2319999999999997E-3</v>
      </c>
      <c r="E2077" s="17">
        <v>2.6930000000000001E-3</v>
      </c>
      <c r="F2077" s="27">
        <f t="shared" si="32"/>
        <v>69</v>
      </c>
    </row>
    <row r="2078" spans="1:6" x14ac:dyDescent="0.25">
      <c r="A2078" s="26">
        <v>69.033299999999997</v>
      </c>
      <c r="B2078" s="17">
        <v>0.13</v>
      </c>
      <c r="C2078" s="17">
        <v>3.6361999999999998E-2</v>
      </c>
      <c r="D2078" s="17">
        <v>7.2100000000000003E-3</v>
      </c>
      <c r="E2078" s="17">
        <v>2.689E-3</v>
      </c>
      <c r="F2078" s="27">
        <f t="shared" si="32"/>
        <v>69</v>
      </c>
    </row>
    <row r="2079" spans="1:6" x14ac:dyDescent="0.25">
      <c r="A2079" s="26">
        <v>69.066699999999997</v>
      </c>
      <c r="B2079" s="17">
        <v>0.13</v>
      </c>
      <c r="C2079" s="17">
        <v>3.6311000000000003E-2</v>
      </c>
      <c r="D2079" s="17">
        <v>7.1999999999999998E-3</v>
      </c>
      <c r="E2079" s="17">
        <v>2.6840000000000002E-3</v>
      </c>
      <c r="F2079" s="27">
        <f t="shared" si="32"/>
        <v>69</v>
      </c>
    </row>
    <row r="2080" spans="1:6" x14ac:dyDescent="0.25">
      <c r="A2080" s="26">
        <v>69.099999999999994</v>
      </c>
      <c r="B2080" s="17">
        <v>0.13</v>
      </c>
      <c r="C2080" s="17">
        <v>3.6268000000000002E-2</v>
      </c>
      <c r="D2080" s="17">
        <v>7.1729999999999997E-3</v>
      </c>
      <c r="E2080" s="17">
        <v>2.6840000000000002E-3</v>
      </c>
      <c r="F2080" s="27">
        <f t="shared" si="32"/>
        <v>69</v>
      </c>
    </row>
    <row r="2081" spans="1:6" x14ac:dyDescent="0.25">
      <c r="A2081" s="26">
        <v>69.133300000000006</v>
      </c>
      <c r="B2081" s="17">
        <v>0.13</v>
      </c>
      <c r="C2081" s="17">
        <v>3.6244999999999999E-2</v>
      </c>
      <c r="D2081" s="17">
        <v>7.1580000000000003E-3</v>
      </c>
      <c r="E2081" s="17">
        <v>2.6740000000000002E-3</v>
      </c>
      <c r="F2081" s="27">
        <f t="shared" si="32"/>
        <v>69</v>
      </c>
    </row>
    <row r="2082" spans="1:6" x14ac:dyDescent="0.25">
      <c r="A2082" s="26">
        <v>69.166700000000006</v>
      </c>
      <c r="B2082" s="17">
        <v>0.13</v>
      </c>
      <c r="C2082" s="17">
        <v>3.6216999999999999E-2</v>
      </c>
      <c r="D2082" s="17">
        <v>7.1409999999999998E-3</v>
      </c>
      <c r="F2082" s="27">
        <f t="shared" si="32"/>
        <v>69</v>
      </c>
    </row>
    <row r="2083" spans="1:6" x14ac:dyDescent="0.25">
      <c r="A2083" s="26">
        <v>69.2</v>
      </c>
      <c r="B2083" s="17">
        <v>0.13</v>
      </c>
      <c r="C2083" s="17">
        <v>3.6193000000000003E-2</v>
      </c>
      <c r="D2083" s="17">
        <v>7.1380000000000002E-3</v>
      </c>
      <c r="E2083" s="17">
        <v>2.66E-3</v>
      </c>
      <c r="F2083" s="27">
        <f t="shared" si="32"/>
        <v>69</v>
      </c>
    </row>
    <row r="2084" spans="1:6" x14ac:dyDescent="0.25">
      <c r="A2084" s="26">
        <v>69.2333</v>
      </c>
      <c r="B2084" s="17">
        <v>0.13</v>
      </c>
      <c r="C2084" s="17">
        <v>3.6145999999999998E-2</v>
      </c>
      <c r="D2084" s="17">
        <v>7.1320000000000003E-3</v>
      </c>
      <c r="E2084" s="17">
        <v>2.66E-3</v>
      </c>
      <c r="F2084" s="27">
        <f t="shared" si="32"/>
        <v>69</v>
      </c>
    </row>
    <row r="2085" spans="1:6" x14ac:dyDescent="0.25">
      <c r="A2085" s="26">
        <v>69.2667</v>
      </c>
      <c r="B2085" s="17">
        <v>0.13</v>
      </c>
      <c r="C2085" s="17">
        <v>3.6108000000000001E-2</v>
      </c>
      <c r="D2085" s="17">
        <v>7.123E-3</v>
      </c>
      <c r="E2085" s="17">
        <v>2.6549999999999998E-3</v>
      </c>
      <c r="F2085" s="27">
        <f t="shared" si="32"/>
        <v>69</v>
      </c>
    </row>
    <row r="2086" spans="1:6" x14ac:dyDescent="0.25">
      <c r="A2086" s="26">
        <v>69.3</v>
      </c>
      <c r="B2086" s="17">
        <v>0.13</v>
      </c>
      <c r="C2086" s="17">
        <v>3.6061000000000003E-2</v>
      </c>
      <c r="D2086" s="17">
        <v>7.11E-3</v>
      </c>
      <c r="F2086" s="27">
        <f t="shared" si="32"/>
        <v>69</v>
      </c>
    </row>
    <row r="2087" spans="1:6" x14ac:dyDescent="0.25">
      <c r="A2087" s="26">
        <v>69.333299999999994</v>
      </c>
      <c r="B2087" s="17">
        <v>0.13</v>
      </c>
      <c r="C2087" s="17">
        <v>3.6013999999999997E-2</v>
      </c>
      <c r="D2087" s="17">
        <v>7.1040000000000001E-3</v>
      </c>
      <c r="E2087" s="17">
        <v>2.6510000000000001E-3</v>
      </c>
      <c r="F2087" s="27">
        <f t="shared" si="32"/>
        <v>69</v>
      </c>
    </row>
    <row r="2088" spans="1:6" x14ac:dyDescent="0.25">
      <c r="A2088" s="26">
        <v>69.366699999999994</v>
      </c>
      <c r="B2088" s="17">
        <v>0.13</v>
      </c>
      <c r="C2088" s="17">
        <v>3.5977000000000002E-2</v>
      </c>
      <c r="D2088" s="17">
        <v>7.0949999999999997E-3</v>
      </c>
      <c r="E2088" s="17">
        <v>2.6410000000000001E-3</v>
      </c>
      <c r="F2088" s="27">
        <f t="shared" si="32"/>
        <v>69</v>
      </c>
    </row>
    <row r="2089" spans="1:6" x14ac:dyDescent="0.25">
      <c r="A2089" s="26">
        <v>69.400000000000006</v>
      </c>
      <c r="B2089" s="17">
        <v>0.13</v>
      </c>
      <c r="C2089" s="17">
        <v>3.5929999999999997E-2</v>
      </c>
      <c r="D2089" s="17">
        <v>7.0889999999999998E-3</v>
      </c>
      <c r="E2089" s="17">
        <v>2.6359999999999999E-3</v>
      </c>
      <c r="F2089" s="27">
        <f t="shared" si="32"/>
        <v>69</v>
      </c>
    </row>
    <row r="2090" spans="1:6" x14ac:dyDescent="0.25">
      <c r="A2090" s="26">
        <v>69.433300000000003</v>
      </c>
      <c r="B2090" s="17">
        <v>0.13</v>
      </c>
      <c r="C2090" s="17">
        <v>3.5892E-2</v>
      </c>
      <c r="D2090" s="17">
        <v>7.0819999999999998E-3</v>
      </c>
      <c r="E2090" s="17">
        <v>2.6359999999999999E-3</v>
      </c>
      <c r="F2090" s="27">
        <f t="shared" si="32"/>
        <v>69</v>
      </c>
    </row>
    <row r="2091" spans="1:6" x14ac:dyDescent="0.25">
      <c r="A2091" s="26">
        <v>69.466700000000003</v>
      </c>
      <c r="B2091" s="17">
        <v>0.13</v>
      </c>
      <c r="C2091" s="17">
        <v>3.5873000000000002E-2</v>
      </c>
      <c r="D2091" s="17">
        <v>7.0730000000000003E-3</v>
      </c>
      <c r="E2091" s="17">
        <v>2.6359999999999999E-3</v>
      </c>
      <c r="F2091" s="27">
        <f t="shared" si="32"/>
        <v>69</v>
      </c>
    </row>
    <row r="2092" spans="1:6" x14ac:dyDescent="0.25">
      <c r="A2092" s="26">
        <v>69.5</v>
      </c>
      <c r="B2092" s="17">
        <v>0.13</v>
      </c>
      <c r="C2092" s="17">
        <v>3.5836E-2</v>
      </c>
      <c r="D2092" s="17">
        <v>7.064E-3</v>
      </c>
      <c r="F2092" s="27">
        <f t="shared" si="32"/>
        <v>70</v>
      </c>
    </row>
    <row r="2093" spans="1:6" x14ac:dyDescent="0.25">
      <c r="A2093" s="26">
        <v>69.533299999999997</v>
      </c>
      <c r="B2093" s="17">
        <v>0.13</v>
      </c>
      <c r="C2093" s="17">
        <v>3.5803000000000001E-2</v>
      </c>
      <c r="D2093" s="17">
        <v>7.0489999999999997E-3</v>
      </c>
      <c r="E2093" s="17">
        <v>2.6319999999999998E-3</v>
      </c>
      <c r="F2093" s="27">
        <f t="shared" si="32"/>
        <v>70</v>
      </c>
    </row>
    <row r="2094" spans="1:6" x14ac:dyDescent="0.25">
      <c r="A2094" s="26">
        <v>69.566699999999997</v>
      </c>
      <c r="B2094" s="17">
        <v>0.13</v>
      </c>
      <c r="C2094" s="17">
        <v>3.5778999999999998E-2</v>
      </c>
      <c r="D2094" s="17">
        <v>7.0429999999999998E-3</v>
      </c>
      <c r="E2094" s="17">
        <v>2.627E-3</v>
      </c>
      <c r="F2094" s="27">
        <f t="shared" si="32"/>
        <v>70</v>
      </c>
    </row>
    <row r="2095" spans="1:6" x14ac:dyDescent="0.25">
      <c r="A2095" s="26">
        <v>69.599999999999994</v>
      </c>
      <c r="B2095" s="17">
        <v>0.13</v>
      </c>
      <c r="C2095" s="17">
        <v>3.5736999999999998E-2</v>
      </c>
      <c r="D2095" s="17">
        <v>7.0359999999999997E-3</v>
      </c>
      <c r="E2095" s="17">
        <v>2.627E-3</v>
      </c>
      <c r="F2095" s="27">
        <f t="shared" si="32"/>
        <v>70</v>
      </c>
    </row>
    <row r="2096" spans="1:6" x14ac:dyDescent="0.25">
      <c r="A2096" s="26">
        <v>69.633300000000006</v>
      </c>
      <c r="B2096" s="17">
        <v>0.13</v>
      </c>
      <c r="C2096" s="17">
        <v>3.5693999999999997E-2</v>
      </c>
      <c r="D2096" s="17">
        <v>7.0190000000000001E-3</v>
      </c>
      <c r="E2096" s="17">
        <v>2.6220000000000002E-3</v>
      </c>
      <c r="F2096" s="27">
        <f t="shared" si="32"/>
        <v>70</v>
      </c>
    </row>
    <row r="2097" spans="1:6" x14ac:dyDescent="0.25">
      <c r="A2097" s="26">
        <v>69.666700000000006</v>
      </c>
      <c r="B2097" s="17">
        <v>0.13</v>
      </c>
      <c r="C2097" s="17">
        <v>3.5675999999999999E-2</v>
      </c>
      <c r="D2097" s="17">
        <v>7.0140000000000003E-3</v>
      </c>
      <c r="E2097" s="17">
        <v>2.617E-3</v>
      </c>
      <c r="F2097" s="27">
        <f t="shared" si="32"/>
        <v>70</v>
      </c>
    </row>
    <row r="2098" spans="1:6" x14ac:dyDescent="0.25">
      <c r="A2098" s="26">
        <v>69.7</v>
      </c>
      <c r="B2098" s="17">
        <v>0.13</v>
      </c>
      <c r="C2098" s="17">
        <v>3.5652000000000003E-2</v>
      </c>
      <c r="D2098" s="17">
        <v>6.9950000000000003E-3</v>
      </c>
      <c r="E2098" s="17">
        <v>2.6080000000000001E-3</v>
      </c>
      <c r="F2098" s="27">
        <f t="shared" si="32"/>
        <v>70</v>
      </c>
    </row>
    <row r="2099" spans="1:6" x14ac:dyDescent="0.25">
      <c r="A2099" s="26">
        <v>69.7333</v>
      </c>
      <c r="B2099" s="17">
        <v>0.13</v>
      </c>
      <c r="C2099" s="17">
        <v>3.5590999999999998E-2</v>
      </c>
      <c r="D2099" s="17">
        <v>6.9899999999999997E-3</v>
      </c>
      <c r="E2099" s="17">
        <v>2.6080000000000001E-3</v>
      </c>
      <c r="F2099" s="27">
        <f t="shared" si="32"/>
        <v>70</v>
      </c>
    </row>
    <row r="2100" spans="1:6" x14ac:dyDescent="0.25">
      <c r="A2100" s="26">
        <v>69.7667</v>
      </c>
      <c r="B2100" s="17">
        <v>0.13</v>
      </c>
      <c r="C2100" s="17">
        <v>3.5529999999999999E-2</v>
      </c>
      <c r="D2100" s="17">
        <v>6.9800000000000001E-3</v>
      </c>
      <c r="E2100" s="17">
        <v>2.6029999999999998E-3</v>
      </c>
      <c r="F2100" s="27">
        <f t="shared" si="32"/>
        <v>70</v>
      </c>
    </row>
    <row r="2101" spans="1:6" x14ac:dyDescent="0.25">
      <c r="A2101" s="26">
        <v>69.8</v>
      </c>
      <c r="B2101" s="17">
        <v>0.13</v>
      </c>
      <c r="C2101" s="17">
        <v>3.5501999999999999E-2</v>
      </c>
      <c r="D2101" s="17">
        <v>6.9750000000000003E-3</v>
      </c>
      <c r="F2101" s="27">
        <f t="shared" si="32"/>
        <v>70</v>
      </c>
    </row>
    <row r="2102" spans="1:6" x14ac:dyDescent="0.25">
      <c r="A2102" s="26">
        <v>69.833299999999994</v>
      </c>
      <c r="B2102" s="17">
        <v>0.13</v>
      </c>
      <c r="C2102" s="17">
        <v>3.5492000000000003E-2</v>
      </c>
      <c r="D2102" s="17">
        <v>6.9620000000000003E-3</v>
      </c>
      <c r="E2102" s="17">
        <v>2.6029999999999998E-3</v>
      </c>
      <c r="F2102" s="27">
        <f t="shared" si="32"/>
        <v>70</v>
      </c>
    </row>
    <row r="2103" spans="1:6" x14ac:dyDescent="0.25">
      <c r="A2103" s="26">
        <v>69.866699999999994</v>
      </c>
      <c r="B2103" s="17">
        <v>0.13</v>
      </c>
      <c r="C2103" s="17">
        <v>3.5478000000000003E-2</v>
      </c>
      <c r="D2103" s="17">
        <v>6.9509999999999997E-3</v>
      </c>
      <c r="E2103" s="17">
        <v>2.598E-3</v>
      </c>
      <c r="F2103" s="27">
        <f t="shared" si="32"/>
        <v>70</v>
      </c>
    </row>
    <row r="2104" spans="1:6" x14ac:dyDescent="0.25">
      <c r="A2104" s="26">
        <v>69.900000000000006</v>
      </c>
      <c r="B2104" s="17">
        <v>0.13</v>
      </c>
      <c r="C2104" s="17">
        <v>3.5450000000000002E-2</v>
      </c>
      <c r="D2104" s="17">
        <v>6.9379999999999997E-3</v>
      </c>
      <c r="E2104" s="17">
        <v>2.598E-3</v>
      </c>
      <c r="F2104" s="27">
        <f t="shared" si="32"/>
        <v>70</v>
      </c>
    </row>
    <row r="2105" spans="1:6" x14ac:dyDescent="0.25">
      <c r="A2105" s="26">
        <v>69.933300000000003</v>
      </c>
      <c r="B2105" s="17">
        <v>0.13</v>
      </c>
      <c r="C2105" s="17">
        <v>3.5422000000000002E-2</v>
      </c>
      <c r="D2105" s="17">
        <v>6.9360000000000003E-3</v>
      </c>
      <c r="E2105" s="17">
        <v>2.594E-3</v>
      </c>
      <c r="F2105" s="27">
        <f t="shared" si="32"/>
        <v>70</v>
      </c>
    </row>
    <row r="2106" spans="1:6" x14ac:dyDescent="0.25">
      <c r="A2106" s="26">
        <v>69.966700000000003</v>
      </c>
      <c r="B2106" s="17">
        <v>0.13</v>
      </c>
      <c r="C2106" s="17">
        <v>3.5369999999999999E-2</v>
      </c>
      <c r="D2106" s="17">
        <v>6.901E-3</v>
      </c>
      <c r="E2106" s="17">
        <v>2.5890000000000002E-3</v>
      </c>
      <c r="F2106" s="27">
        <f t="shared" si="32"/>
        <v>70</v>
      </c>
    </row>
    <row r="2107" spans="1:6" x14ac:dyDescent="0.25">
      <c r="A2107" s="26">
        <v>70</v>
      </c>
      <c r="B2107" s="17">
        <v>0.13</v>
      </c>
      <c r="C2107" s="17">
        <v>3.5284999999999997E-2</v>
      </c>
      <c r="D2107" s="17">
        <v>6.888E-3</v>
      </c>
      <c r="E2107" s="17">
        <v>2.5790000000000001E-3</v>
      </c>
      <c r="F2107" s="27">
        <f t="shared" si="32"/>
        <v>70</v>
      </c>
    </row>
    <row r="2108" spans="1:6" x14ac:dyDescent="0.25">
      <c r="A2108" s="26">
        <v>70.033299999999997</v>
      </c>
      <c r="B2108" s="17">
        <v>0.13</v>
      </c>
      <c r="C2108" s="17">
        <v>3.5242000000000002E-2</v>
      </c>
      <c r="D2108" s="17">
        <v>6.868E-3</v>
      </c>
      <c r="E2108" s="17">
        <v>2.565E-3</v>
      </c>
      <c r="F2108" s="27">
        <f t="shared" si="32"/>
        <v>70</v>
      </c>
    </row>
    <row r="2109" spans="1:6" x14ac:dyDescent="0.25">
      <c r="A2109" s="26">
        <v>70.066699999999997</v>
      </c>
      <c r="B2109" s="17">
        <v>0.13</v>
      </c>
      <c r="C2109" s="17">
        <v>3.5152000000000003E-2</v>
      </c>
      <c r="D2109" s="17">
        <v>6.8640000000000003E-3</v>
      </c>
      <c r="E2109" s="17">
        <v>2.5600000000000002E-3</v>
      </c>
      <c r="F2109" s="27">
        <f t="shared" si="32"/>
        <v>70</v>
      </c>
    </row>
    <row r="2110" spans="1:6" x14ac:dyDescent="0.25">
      <c r="A2110" s="26">
        <v>70.099999999999994</v>
      </c>
      <c r="B2110" s="17">
        <v>0.13</v>
      </c>
      <c r="C2110" s="17">
        <v>3.5132999999999998E-2</v>
      </c>
      <c r="D2110" s="17">
        <v>6.8580000000000004E-3</v>
      </c>
      <c r="F2110" s="27">
        <f t="shared" si="32"/>
        <v>70</v>
      </c>
    </row>
    <row r="2111" spans="1:6" x14ac:dyDescent="0.25">
      <c r="A2111" s="26">
        <v>70.133300000000006</v>
      </c>
      <c r="B2111" s="17">
        <v>0.13</v>
      </c>
      <c r="C2111" s="17">
        <v>3.5118999999999997E-2</v>
      </c>
      <c r="D2111" s="17">
        <v>6.8510000000000003E-3</v>
      </c>
      <c r="E2111" s="17">
        <v>2.5500000000000002E-3</v>
      </c>
      <c r="F2111" s="27">
        <f t="shared" si="32"/>
        <v>70</v>
      </c>
    </row>
    <row r="2112" spans="1:6" x14ac:dyDescent="0.25">
      <c r="A2112" s="26">
        <v>70.166700000000006</v>
      </c>
      <c r="B2112" s="17">
        <v>0.13</v>
      </c>
      <c r="C2112" s="17">
        <v>3.5090999999999997E-2</v>
      </c>
      <c r="D2112" s="17">
        <v>6.842E-3</v>
      </c>
      <c r="E2112" s="17">
        <v>2.5500000000000002E-3</v>
      </c>
      <c r="F2112" s="27">
        <f t="shared" si="32"/>
        <v>70</v>
      </c>
    </row>
    <row r="2113" spans="1:6" x14ac:dyDescent="0.25">
      <c r="A2113" s="26">
        <v>70.2</v>
      </c>
      <c r="B2113" s="17">
        <v>0.13</v>
      </c>
      <c r="C2113" s="17">
        <v>3.5076000000000003E-2</v>
      </c>
      <c r="D2113" s="17">
        <v>6.8339999999999998E-3</v>
      </c>
      <c r="E2113" s="17">
        <v>2.5460000000000001E-3</v>
      </c>
      <c r="F2113" s="27">
        <f t="shared" si="32"/>
        <v>70</v>
      </c>
    </row>
    <row r="2114" spans="1:6" x14ac:dyDescent="0.25">
      <c r="A2114" s="26">
        <v>70.2333</v>
      </c>
      <c r="B2114" s="17">
        <v>0.13</v>
      </c>
      <c r="C2114" s="17">
        <v>3.5042999999999998E-2</v>
      </c>
      <c r="D2114" s="17">
        <v>6.8269999999999997E-3</v>
      </c>
      <c r="E2114" s="17">
        <v>2.5409999999999999E-3</v>
      </c>
      <c r="F2114" s="27">
        <f t="shared" si="32"/>
        <v>70</v>
      </c>
    </row>
    <row r="2115" spans="1:6" x14ac:dyDescent="0.25">
      <c r="A2115" s="26">
        <v>70.2667</v>
      </c>
      <c r="B2115" s="17">
        <v>0.13</v>
      </c>
      <c r="C2115" s="17">
        <v>3.5009999999999999E-2</v>
      </c>
      <c r="D2115" s="17">
        <v>6.8120000000000003E-3</v>
      </c>
      <c r="E2115" s="17">
        <v>2.5409999999999999E-3</v>
      </c>
      <c r="F2115" s="27">
        <f t="shared" si="32"/>
        <v>70</v>
      </c>
    </row>
    <row r="2116" spans="1:6" x14ac:dyDescent="0.25">
      <c r="A2116" s="26">
        <v>70.3</v>
      </c>
      <c r="B2116" s="17">
        <v>0.13</v>
      </c>
      <c r="C2116" s="17">
        <v>3.4963000000000001E-2</v>
      </c>
      <c r="D2116" s="17">
        <v>6.8069999999999997E-3</v>
      </c>
      <c r="E2116" s="17">
        <v>2.5409999999999999E-3</v>
      </c>
      <c r="F2116" s="27">
        <f t="shared" si="32"/>
        <v>70</v>
      </c>
    </row>
    <row r="2117" spans="1:6" x14ac:dyDescent="0.25">
      <c r="A2117" s="26">
        <v>70.333299999999994</v>
      </c>
      <c r="B2117" s="17">
        <v>0.13</v>
      </c>
      <c r="C2117" s="17">
        <v>3.4916000000000003E-2</v>
      </c>
      <c r="D2117" s="17">
        <v>6.7920000000000003E-3</v>
      </c>
      <c r="E2117" s="17">
        <v>2.5360000000000001E-3</v>
      </c>
      <c r="F2117" s="27">
        <f t="shared" si="32"/>
        <v>70</v>
      </c>
    </row>
    <row r="2118" spans="1:6" x14ac:dyDescent="0.25">
      <c r="A2118" s="26">
        <v>70.366699999999994</v>
      </c>
      <c r="B2118" s="17">
        <v>0.13</v>
      </c>
      <c r="C2118" s="17">
        <v>3.4887000000000001E-2</v>
      </c>
      <c r="D2118" s="17">
        <v>6.7809999999999997E-3</v>
      </c>
      <c r="E2118" s="17">
        <v>2.5309999999999998E-3</v>
      </c>
      <c r="F2118" s="27">
        <f t="shared" si="32"/>
        <v>70</v>
      </c>
    </row>
    <row r="2119" spans="1:6" x14ac:dyDescent="0.25">
      <c r="A2119" s="26">
        <v>70.400000000000006</v>
      </c>
      <c r="B2119" s="17">
        <v>0.13</v>
      </c>
      <c r="C2119" s="17">
        <v>3.4863999999999999E-2</v>
      </c>
      <c r="D2119" s="17">
        <v>6.7660000000000003E-3</v>
      </c>
      <c r="E2119" s="17">
        <v>2.5219999999999999E-3</v>
      </c>
      <c r="F2119" s="27">
        <f t="shared" si="32"/>
        <v>70</v>
      </c>
    </row>
    <row r="2120" spans="1:6" x14ac:dyDescent="0.25">
      <c r="A2120" s="26">
        <v>70.433300000000003</v>
      </c>
      <c r="B2120" s="17">
        <v>0.13</v>
      </c>
      <c r="C2120" s="17">
        <v>3.4834999999999998E-2</v>
      </c>
      <c r="D2120" s="17">
        <v>6.7660000000000003E-3</v>
      </c>
      <c r="F2120" s="27">
        <f t="shared" si="32"/>
        <v>70</v>
      </c>
    </row>
    <row r="2121" spans="1:6" x14ac:dyDescent="0.25">
      <c r="A2121" s="26">
        <v>70.466700000000003</v>
      </c>
      <c r="B2121" s="17">
        <v>0.13</v>
      </c>
      <c r="C2121" s="17">
        <v>3.4783000000000001E-2</v>
      </c>
      <c r="D2121" s="17">
        <v>6.757E-3</v>
      </c>
      <c r="E2121" s="17">
        <v>2.5170000000000001E-3</v>
      </c>
      <c r="F2121" s="27">
        <f t="shared" ref="F2121:F2184" si="33">ROUND(A2121,0)</f>
        <v>70</v>
      </c>
    </row>
    <row r="2122" spans="1:6" x14ac:dyDescent="0.25">
      <c r="A2122" s="26">
        <v>70.5</v>
      </c>
      <c r="B2122" s="17">
        <v>0.12</v>
      </c>
      <c r="C2122" s="17">
        <v>3.4707000000000002E-2</v>
      </c>
      <c r="D2122" s="17">
        <v>6.7460000000000003E-3</v>
      </c>
      <c r="E2122" s="17">
        <v>2.5119999999999999E-3</v>
      </c>
      <c r="F2122" s="27">
        <f t="shared" si="33"/>
        <v>71</v>
      </c>
    </row>
    <row r="2123" spans="1:6" x14ac:dyDescent="0.25">
      <c r="A2123" s="26">
        <v>70.533299999999997</v>
      </c>
      <c r="B2123" s="17">
        <v>0.12</v>
      </c>
      <c r="C2123" s="17">
        <v>3.4660000000000003E-2</v>
      </c>
      <c r="D2123" s="17">
        <v>6.7419999999999997E-3</v>
      </c>
      <c r="E2123" s="17">
        <v>2.503E-3</v>
      </c>
      <c r="F2123" s="27">
        <f t="shared" si="33"/>
        <v>71</v>
      </c>
    </row>
    <row r="2124" spans="1:6" x14ac:dyDescent="0.25">
      <c r="A2124" s="26">
        <v>70.566699999999997</v>
      </c>
      <c r="B2124" s="17">
        <v>0.12</v>
      </c>
      <c r="C2124" s="17">
        <v>3.4617000000000002E-2</v>
      </c>
      <c r="D2124" s="17">
        <v>6.731E-3</v>
      </c>
      <c r="E2124" s="17">
        <v>2.503E-3</v>
      </c>
      <c r="F2124" s="27">
        <f t="shared" si="33"/>
        <v>71</v>
      </c>
    </row>
    <row r="2125" spans="1:6" x14ac:dyDescent="0.25">
      <c r="A2125" s="26">
        <v>70.599999999999994</v>
      </c>
      <c r="B2125" s="17">
        <v>0.12</v>
      </c>
      <c r="C2125" s="17">
        <v>3.4608E-2</v>
      </c>
      <c r="D2125" s="17">
        <v>6.7200000000000003E-3</v>
      </c>
      <c r="E2125" s="17">
        <v>2.503E-3</v>
      </c>
      <c r="F2125" s="27">
        <f t="shared" si="33"/>
        <v>71</v>
      </c>
    </row>
    <row r="2126" spans="1:6" x14ac:dyDescent="0.25">
      <c r="A2126" s="26">
        <v>70.633300000000006</v>
      </c>
      <c r="B2126" s="17">
        <v>0.12</v>
      </c>
      <c r="C2126" s="17">
        <v>3.4578999999999999E-2</v>
      </c>
      <c r="D2126" s="17">
        <v>6.7070000000000003E-3</v>
      </c>
      <c r="E2126" s="17">
        <v>2.493E-3</v>
      </c>
      <c r="F2126" s="27">
        <f t="shared" si="33"/>
        <v>71</v>
      </c>
    </row>
    <row r="2127" spans="1:6" x14ac:dyDescent="0.25">
      <c r="A2127" s="26">
        <v>70.666700000000006</v>
      </c>
      <c r="B2127" s="17">
        <v>0.12</v>
      </c>
      <c r="C2127" s="17">
        <v>3.4556000000000003E-2</v>
      </c>
      <c r="D2127" s="17">
        <v>6.698E-3</v>
      </c>
      <c r="F2127" s="27">
        <f t="shared" si="33"/>
        <v>71</v>
      </c>
    </row>
    <row r="2128" spans="1:6" x14ac:dyDescent="0.25">
      <c r="A2128" s="26">
        <v>70.7</v>
      </c>
      <c r="B2128" s="17">
        <v>0.12</v>
      </c>
      <c r="C2128" s="17">
        <v>3.4488999999999999E-2</v>
      </c>
      <c r="D2128" s="17">
        <v>6.685E-3</v>
      </c>
      <c r="E2128" s="17">
        <v>2.4880000000000002E-3</v>
      </c>
      <c r="F2128" s="27">
        <f t="shared" si="33"/>
        <v>71</v>
      </c>
    </row>
    <row r="2129" spans="1:6" x14ac:dyDescent="0.25">
      <c r="A2129" s="26">
        <v>70.7333</v>
      </c>
      <c r="B2129" s="17">
        <v>0.12</v>
      </c>
      <c r="C2129" s="17">
        <v>3.4456000000000001E-2</v>
      </c>
      <c r="D2129" s="17">
        <v>6.6699999999999997E-3</v>
      </c>
      <c r="E2129" s="17">
        <v>2.483E-3</v>
      </c>
      <c r="F2129" s="27">
        <f t="shared" si="33"/>
        <v>71</v>
      </c>
    </row>
    <row r="2130" spans="1:6" x14ac:dyDescent="0.25">
      <c r="A2130" s="26">
        <v>70.7667</v>
      </c>
      <c r="B2130" s="17">
        <v>0.12</v>
      </c>
      <c r="C2130" s="17">
        <v>3.4437000000000002E-2</v>
      </c>
      <c r="D2130" s="17">
        <v>6.6629999999999997E-3</v>
      </c>
      <c r="E2130" s="17">
        <v>2.483E-3</v>
      </c>
      <c r="F2130" s="27">
        <f t="shared" si="33"/>
        <v>71</v>
      </c>
    </row>
    <row r="2131" spans="1:6" x14ac:dyDescent="0.25">
      <c r="A2131" s="26">
        <v>70.8</v>
      </c>
      <c r="B2131" s="17">
        <v>0.12</v>
      </c>
      <c r="C2131" s="17">
        <v>3.4412999999999999E-2</v>
      </c>
      <c r="D2131" s="17">
        <v>6.6550000000000003E-3</v>
      </c>
      <c r="E2131" s="17">
        <v>2.4740000000000001E-3</v>
      </c>
      <c r="F2131" s="27">
        <f t="shared" si="33"/>
        <v>71</v>
      </c>
    </row>
    <row r="2132" spans="1:6" x14ac:dyDescent="0.25">
      <c r="A2132" s="26">
        <v>70.833299999999994</v>
      </c>
      <c r="B2132" s="17">
        <v>0.12</v>
      </c>
      <c r="C2132" s="17">
        <v>3.4398999999999999E-2</v>
      </c>
      <c r="D2132" s="17">
        <v>6.6480000000000003E-3</v>
      </c>
      <c r="E2132" s="17">
        <v>2.4740000000000001E-3</v>
      </c>
      <c r="F2132" s="27">
        <f t="shared" si="33"/>
        <v>71</v>
      </c>
    </row>
    <row r="2133" spans="1:6" x14ac:dyDescent="0.25">
      <c r="A2133" s="26">
        <v>70.866699999999994</v>
      </c>
      <c r="B2133" s="17">
        <v>0.12</v>
      </c>
      <c r="C2133" s="17">
        <v>3.4375000000000003E-2</v>
      </c>
      <c r="D2133" s="17">
        <v>6.6400000000000001E-3</v>
      </c>
      <c r="E2133" s="17">
        <v>2.4589999999999998E-3</v>
      </c>
      <c r="F2133" s="27">
        <f t="shared" si="33"/>
        <v>71</v>
      </c>
    </row>
    <row r="2134" spans="1:6" x14ac:dyDescent="0.25">
      <c r="A2134" s="26">
        <v>70.900000000000006</v>
      </c>
      <c r="B2134" s="17">
        <v>0.12</v>
      </c>
      <c r="C2134" s="17">
        <v>3.4313000000000003E-2</v>
      </c>
      <c r="D2134" s="17">
        <v>6.6220000000000003E-3</v>
      </c>
      <c r="F2134" s="27">
        <f t="shared" si="33"/>
        <v>71</v>
      </c>
    </row>
    <row r="2135" spans="1:6" x14ac:dyDescent="0.25">
      <c r="A2135" s="26">
        <v>70.933300000000003</v>
      </c>
      <c r="B2135" s="17">
        <v>0.12</v>
      </c>
      <c r="C2135" s="17">
        <v>3.4299000000000003E-2</v>
      </c>
      <c r="D2135" s="17">
        <v>6.607E-3</v>
      </c>
      <c r="F2135" s="27">
        <f t="shared" si="33"/>
        <v>71</v>
      </c>
    </row>
    <row r="2136" spans="1:6" x14ac:dyDescent="0.25">
      <c r="A2136" s="26">
        <v>70.966700000000003</v>
      </c>
      <c r="B2136" s="17">
        <v>0.12</v>
      </c>
      <c r="C2136" s="17">
        <v>3.4250999999999997E-2</v>
      </c>
      <c r="D2136" s="17">
        <v>6.5849999999999997E-3</v>
      </c>
      <c r="E2136" s="17">
        <v>2.4499999999999999E-3</v>
      </c>
      <c r="F2136" s="27">
        <f t="shared" si="33"/>
        <v>71</v>
      </c>
    </row>
    <row r="2137" spans="1:6" x14ac:dyDescent="0.25">
      <c r="A2137" s="26">
        <v>71</v>
      </c>
      <c r="B2137" s="17">
        <v>0.12</v>
      </c>
      <c r="C2137" s="17">
        <v>3.4137000000000001E-2</v>
      </c>
      <c r="D2137" s="17">
        <v>6.5539999999999999E-3</v>
      </c>
      <c r="E2137" s="17">
        <v>2.4450000000000001E-3</v>
      </c>
      <c r="F2137" s="27">
        <f t="shared" si="33"/>
        <v>71</v>
      </c>
    </row>
    <row r="2138" spans="1:6" x14ac:dyDescent="0.25">
      <c r="A2138" s="26">
        <v>71.033299999999997</v>
      </c>
      <c r="B2138" s="17">
        <v>0.12</v>
      </c>
      <c r="C2138" s="17">
        <v>3.4075000000000001E-2</v>
      </c>
      <c r="D2138" s="17">
        <v>6.548E-3</v>
      </c>
      <c r="E2138" s="17">
        <v>2.4399999999999999E-3</v>
      </c>
      <c r="F2138" s="27">
        <f t="shared" si="33"/>
        <v>71</v>
      </c>
    </row>
    <row r="2139" spans="1:6" x14ac:dyDescent="0.25">
      <c r="A2139" s="26">
        <v>71.066699999999997</v>
      </c>
      <c r="B2139" s="17">
        <v>0.12</v>
      </c>
      <c r="C2139" s="17">
        <v>3.4036999999999998E-2</v>
      </c>
      <c r="D2139" s="17">
        <v>6.5430000000000002E-3</v>
      </c>
      <c r="E2139" s="17">
        <v>2.431E-3</v>
      </c>
      <c r="F2139" s="27">
        <f t="shared" si="33"/>
        <v>71</v>
      </c>
    </row>
    <row r="2140" spans="1:6" x14ac:dyDescent="0.25">
      <c r="A2140" s="26">
        <v>71.099999999999994</v>
      </c>
      <c r="B2140" s="17">
        <v>0.12</v>
      </c>
      <c r="C2140" s="17">
        <v>3.4007999999999997E-2</v>
      </c>
      <c r="D2140" s="17">
        <v>6.5370000000000003E-3</v>
      </c>
      <c r="E2140" s="17">
        <v>2.4260000000000002E-3</v>
      </c>
      <c r="F2140" s="27">
        <f t="shared" si="33"/>
        <v>71</v>
      </c>
    </row>
    <row r="2141" spans="1:6" x14ac:dyDescent="0.25">
      <c r="A2141" s="26">
        <v>71.133300000000006</v>
      </c>
      <c r="B2141" s="17">
        <v>0.12</v>
      </c>
      <c r="C2141" s="17">
        <v>3.397E-2</v>
      </c>
      <c r="D2141" s="17">
        <v>6.535E-3</v>
      </c>
      <c r="F2141" s="27">
        <f t="shared" si="33"/>
        <v>71</v>
      </c>
    </row>
    <row r="2142" spans="1:6" x14ac:dyDescent="0.25">
      <c r="A2142" s="26">
        <v>71.166700000000006</v>
      </c>
      <c r="B2142" s="17">
        <v>0.12</v>
      </c>
      <c r="C2142" s="17">
        <v>3.3940999999999999E-2</v>
      </c>
      <c r="D2142" s="17">
        <v>6.5170000000000002E-3</v>
      </c>
      <c r="E2142" s="17">
        <v>2.4160000000000002E-3</v>
      </c>
      <c r="F2142" s="27">
        <f t="shared" si="33"/>
        <v>71</v>
      </c>
    </row>
    <row r="2143" spans="1:6" x14ac:dyDescent="0.25">
      <c r="A2143" s="26">
        <v>71.2</v>
      </c>
      <c r="B2143" s="17">
        <v>0.12</v>
      </c>
      <c r="C2143" s="17">
        <v>3.3917000000000003E-2</v>
      </c>
      <c r="D2143" s="17">
        <v>6.515E-3</v>
      </c>
      <c r="E2143" s="17">
        <v>2.4109999999999999E-3</v>
      </c>
      <c r="F2143" s="27">
        <f t="shared" si="33"/>
        <v>71</v>
      </c>
    </row>
    <row r="2144" spans="1:6" x14ac:dyDescent="0.25">
      <c r="A2144" s="26">
        <v>71.2333</v>
      </c>
      <c r="B2144" s="17">
        <v>0.12</v>
      </c>
      <c r="C2144" s="17">
        <v>3.3888000000000001E-2</v>
      </c>
      <c r="D2144" s="17">
        <v>6.5059999999999996E-3</v>
      </c>
      <c r="F2144" s="27">
        <f t="shared" si="33"/>
        <v>71</v>
      </c>
    </row>
    <row r="2145" spans="1:6" x14ac:dyDescent="0.25">
      <c r="A2145" s="26">
        <v>71.2667</v>
      </c>
      <c r="B2145" s="17">
        <v>0.12</v>
      </c>
      <c r="C2145" s="17">
        <v>3.3849999999999998E-2</v>
      </c>
      <c r="D2145" s="17">
        <v>6.502E-3</v>
      </c>
      <c r="E2145" s="17">
        <v>2.4069999999999999E-3</v>
      </c>
      <c r="F2145" s="27">
        <f t="shared" si="33"/>
        <v>71</v>
      </c>
    </row>
    <row r="2146" spans="1:6" x14ac:dyDescent="0.25">
      <c r="A2146" s="26">
        <v>71.3</v>
      </c>
      <c r="B2146" s="17">
        <v>0.12</v>
      </c>
      <c r="C2146" s="17">
        <v>3.3826000000000002E-2</v>
      </c>
      <c r="D2146" s="17">
        <v>6.4989999999999996E-3</v>
      </c>
      <c r="E2146" s="17">
        <v>2.4020000000000001E-3</v>
      </c>
      <c r="F2146" s="27">
        <f t="shared" si="33"/>
        <v>71</v>
      </c>
    </row>
    <row r="2147" spans="1:6" x14ac:dyDescent="0.25">
      <c r="A2147" s="26">
        <v>71.333299999999994</v>
      </c>
      <c r="B2147" s="17">
        <v>0.12</v>
      </c>
      <c r="C2147" s="17">
        <v>3.3812000000000002E-2</v>
      </c>
      <c r="D2147" s="17">
        <v>6.4929999999999996E-3</v>
      </c>
      <c r="E2147" s="17">
        <v>2.3969999999999998E-3</v>
      </c>
      <c r="F2147" s="27">
        <f t="shared" si="33"/>
        <v>71</v>
      </c>
    </row>
    <row r="2148" spans="1:6" x14ac:dyDescent="0.25">
      <c r="A2148" s="26">
        <v>71.366699999999994</v>
      </c>
      <c r="B2148" s="17">
        <v>0.12</v>
      </c>
      <c r="C2148" s="17">
        <v>3.3778000000000002E-2</v>
      </c>
      <c r="D2148" s="17">
        <v>6.4879999999999998E-3</v>
      </c>
      <c r="E2148" s="17">
        <v>2.392E-3</v>
      </c>
      <c r="F2148" s="27">
        <f t="shared" si="33"/>
        <v>71</v>
      </c>
    </row>
    <row r="2149" spans="1:6" x14ac:dyDescent="0.25">
      <c r="A2149" s="26">
        <v>71.400000000000006</v>
      </c>
      <c r="B2149" s="17">
        <v>0.12</v>
      </c>
      <c r="C2149" s="17">
        <v>3.3749000000000001E-2</v>
      </c>
      <c r="D2149" s="17">
        <v>6.4819999999999999E-3</v>
      </c>
      <c r="E2149" s="17">
        <v>2.3730000000000001E-3</v>
      </c>
      <c r="F2149" s="27">
        <f t="shared" si="33"/>
        <v>71</v>
      </c>
    </row>
    <row r="2150" spans="1:6" x14ac:dyDescent="0.25">
      <c r="A2150" s="26">
        <v>71.433300000000003</v>
      </c>
      <c r="B2150" s="17">
        <v>0.12</v>
      </c>
      <c r="C2150" s="17">
        <v>3.3721000000000001E-2</v>
      </c>
      <c r="D2150" s="17">
        <v>6.4729999999999996E-3</v>
      </c>
      <c r="E2150" s="17">
        <v>2.3640000000000002E-3</v>
      </c>
      <c r="F2150" s="27">
        <f t="shared" si="33"/>
        <v>71</v>
      </c>
    </row>
    <row r="2151" spans="1:6" x14ac:dyDescent="0.25">
      <c r="A2151" s="26">
        <v>71.466700000000003</v>
      </c>
      <c r="B2151" s="17">
        <v>0.12</v>
      </c>
      <c r="C2151" s="17">
        <v>3.3673000000000002E-2</v>
      </c>
      <c r="D2151" s="17">
        <v>6.4640000000000001E-3</v>
      </c>
      <c r="E2151" s="17">
        <v>2.359E-3</v>
      </c>
      <c r="F2151" s="27">
        <f t="shared" si="33"/>
        <v>71</v>
      </c>
    </row>
    <row r="2152" spans="1:6" x14ac:dyDescent="0.25">
      <c r="A2152" s="26">
        <v>71.5</v>
      </c>
      <c r="B2152" s="17">
        <v>0.12</v>
      </c>
      <c r="C2152" s="17">
        <v>3.3648999999999998E-2</v>
      </c>
      <c r="D2152" s="17">
        <v>6.4580000000000002E-3</v>
      </c>
      <c r="E2152" s="17">
        <v>2.3540000000000002E-3</v>
      </c>
      <c r="F2152" s="27">
        <f t="shared" si="33"/>
        <v>72</v>
      </c>
    </row>
    <row r="2153" spans="1:6" x14ac:dyDescent="0.25">
      <c r="A2153" s="26">
        <v>71.533299999999997</v>
      </c>
      <c r="B2153" s="17">
        <v>0.12</v>
      </c>
      <c r="C2153" s="17">
        <v>3.3605999999999997E-2</v>
      </c>
      <c r="D2153" s="17">
        <v>6.4530000000000004E-3</v>
      </c>
      <c r="E2153" s="17">
        <v>2.349E-3</v>
      </c>
      <c r="F2153" s="27">
        <f t="shared" si="33"/>
        <v>72</v>
      </c>
    </row>
    <row r="2154" spans="1:6" x14ac:dyDescent="0.25">
      <c r="A2154" s="26">
        <v>71.566699999999997</v>
      </c>
      <c r="B2154" s="17">
        <v>0.12</v>
      </c>
      <c r="C2154" s="17">
        <v>3.3582000000000001E-2</v>
      </c>
      <c r="D2154" s="17">
        <v>6.4400000000000004E-3</v>
      </c>
      <c r="E2154" s="17">
        <v>2.3449999999999999E-3</v>
      </c>
      <c r="F2154" s="27">
        <f t="shared" si="33"/>
        <v>72</v>
      </c>
    </row>
    <row r="2155" spans="1:6" x14ac:dyDescent="0.25">
      <c r="A2155" s="26">
        <v>71.599999999999994</v>
      </c>
      <c r="B2155" s="17">
        <v>0.12</v>
      </c>
      <c r="C2155" s="17">
        <v>3.3557999999999998E-2</v>
      </c>
      <c r="D2155" s="17">
        <v>6.4349999999999997E-3</v>
      </c>
      <c r="E2155" s="17">
        <v>2.3400000000000001E-3</v>
      </c>
      <c r="F2155" s="27">
        <f t="shared" si="33"/>
        <v>72</v>
      </c>
    </row>
    <row r="2156" spans="1:6" x14ac:dyDescent="0.25">
      <c r="A2156" s="26">
        <v>71.633300000000006</v>
      </c>
      <c r="B2156" s="17">
        <v>0.12</v>
      </c>
      <c r="C2156" s="17">
        <v>3.3534000000000001E-2</v>
      </c>
      <c r="D2156" s="17">
        <v>6.4219999999999998E-3</v>
      </c>
      <c r="F2156" s="27">
        <f t="shared" si="33"/>
        <v>72</v>
      </c>
    </row>
    <row r="2157" spans="1:6" x14ac:dyDescent="0.25">
      <c r="A2157" s="26">
        <v>71.666700000000006</v>
      </c>
      <c r="B2157" s="17">
        <v>0.12</v>
      </c>
      <c r="C2157" s="17">
        <v>3.3509999999999998E-2</v>
      </c>
      <c r="D2157" s="17">
        <v>6.4159999999999998E-3</v>
      </c>
      <c r="F2157" s="27">
        <f t="shared" si="33"/>
        <v>72</v>
      </c>
    </row>
    <row r="2158" spans="1:6" x14ac:dyDescent="0.25">
      <c r="A2158" s="26">
        <v>71.7</v>
      </c>
      <c r="B2158" s="17">
        <v>0.12</v>
      </c>
      <c r="C2158" s="17">
        <v>3.3472000000000002E-2</v>
      </c>
      <c r="D2158" s="17">
        <v>6.4050000000000001E-3</v>
      </c>
      <c r="F2158" s="27">
        <f t="shared" si="33"/>
        <v>72</v>
      </c>
    </row>
    <row r="2159" spans="1:6" x14ac:dyDescent="0.25">
      <c r="A2159" s="26">
        <v>71.7333</v>
      </c>
      <c r="B2159" s="17">
        <v>0.12</v>
      </c>
      <c r="C2159" s="17">
        <v>3.3438000000000002E-2</v>
      </c>
      <c r="D2159" s="17">
        <v>6.3959999999999998E-3</v>
      </c>
      <c r="E2159" s="17">
        <v>2.33E-3</v>
      </c>
      <c r="F2159" s="27">
        <f t="shared" si="33"/>
        <v>72</v>
      </c>
    </row>
    <row r="2160" spans="1:6" x14ac:dyDescent="0.25">
      <c r="A2160" s="26">
        <v>71.7667</v>
      </c>
      <c r="B2160" s="17">
        <v>0.12</v>
      </c>
      <c r="C2160" s="17">
        <v>3.3433999999999998E-2</v>
      </c>
      <c r="D2160" s="17">
        <v>6.3850000000000001E-3</v>
      </c>
      <c r="E2160" s="17">
        <v>2.3259999999999999E-3</v>
      </c>
      <c r="F2160" s="27">
        <f t="shared" si="33"/>
        <v>72</v>
      </c>
    </row>
    <row r="2161" spans="1:6" x14ac:dyDescent="0.25">
      <c r="A2161" s="26">
        <v>71.8</v>
      </c>
      <c r="B2161" s="17">
        <v>0.12</v>
      </c>
      <c r="C2161" s="17">
        <v>3.3404999999999997E-2</v>
      </c>
      <c r="D2161" s="17">
        <v>6.3800000000000003E-3</v>
      </c>
      <c r="E2161" s="17">
        <v>2.3210000000000001E-3</v>
      </c>
      <c r="F2161" s="27">
        <f t="shared" si="33"/>
        <v>72</v>
      </c>
    </row>
    <row r="2162" spans="1:6" x14ac:dyDescent="0.25">
      <c r="A2162" s="26">
        <v>71.833299999999994</v>
      </c>
      <c r="B2162" s="17">
        <v>0.12</v>
      </c>
      <c r="C2162" s="17">
        <v>3.3362000000000003E-2</v>
      </c>
      <c r="D2162" s="17">
        <v>6.3629999999999997E-3</v>
      </c>
      <c r="E2162" s="17">
        <v>2.3210000000000001E-3</v>
      </c>
      <c r="F2162" s="27">
        <f t="shared" si="33"/>
        <v>72</v>
      </c>
    </row>
    <row r="2163" spans="1:6" x14ac:dyDescent="0.25">
      <c r="A2163" s="26">
        <v>71.866699999999994</v>
      </c>
      <c r="B2163" s="17">
        <v>0.12</v>
      </c>
      <c r="C2163" s="17">
        <v>3.3328000000000003E-2</v>
      </c>
      <c r="D2163" s="17">
        <v>6.3499999999999997E-3</v>
      </c>
      <c r="F2163" s="27">
        <f t="shared" si="33"/>
        <v>72</v>
      </c>
    </row>
    <row r="2164" spans="1:6" x14ac:dyDescent="0.25">
      <c r="A2164" s="26">
        <v>71.900000000000006</v>
      </c>
      <c r="B2164" s="17">
        <v>0.12</v>
      </c>
      <c r="C2164" s="17">
        <v>3.3314000000000003E-2</v>
      </c>
      <c r="D2164" s="17">
        <v>6.3340000000000002E-3</v>
      </c>
      <c r="F2164" s="27">
        <f t="shared" si="33"/>
        <v>72</v>
      </c>
    </row>
    <row r="2165" spans="1:6" x14ac:dyDescent="0.25">
      <c r="A2165" s="26">
        <v>71.933300000000003</v>
      </c>
      <c r="B2165" s="17">
        <v>0.12</v>
      </c>
      <c r="C2165" s="17">
        <v>3.3294999999999998E-2</v>
      </c>
      <c r="D2165" s="17">
        <v>6.319E-3</v>
      </c>
      <c r="E2165" s="17">
        <v>2.3159999999999999E-3</v>
      </c>
      <c r="F2165" s="27">
        <f t="shared" si="33"/>
        <v>72</v>
      </c>
    </row>
    <row r="2166" spans="1:6" x14ac:dyDescent="0.25">
      <c r="A2166" s="26">
        <v>71.966700000000003</v>
      </c>
      <c r="B2166" s="17">
        <v>0.12</v>
      </c>
      <c r="C2166" s="17">
        <v>3.3271000000000002E-2</v>
      </c>
      <c r="D2166" s="17">
        <v>6.319E-3</v>
      </c>
      <c r="F2166" s="27">
        <f t="shared" si="33"/>
        <v>72</v>
      </c>
    </row>
    <row r="2167" spans="1:6" x14ac:dyDescent="0.25">
      <c r="A2167" s="26">
        <v>72</v>
      </c>
      <c r="B2167" s="17">
        <v>0.12</v>
      </c>
      <c r="C2167" s="17">
        <v>3.3208000000000001E-2</v>
      </c>
      <c r="D2167" s="17">
        <v>6.3039999999999997E-3</v>
      </c>
      <c r="E2167" s="17">
        <v>2.307E-3</v>
      </c>
      <c r="F2167" s="27">
        <f t="shared" si="33"/>
        <v>72</v>
      </c>
    </row>
    <row r="2168" spans="1:6" x14ac:dyDescent="0.25">
      <c r="A2168" s="26">
        <v>72.033299999999997</v>
      </c>
      <c r="B2168" s="17">
        <v>0.12</v>
      </c>
      <c r="C2168" s="17">
        <v>3.3135999999999999E-2</v>
      </c>
      <c r="D2168" s="17">
        <v>6.293E-3</v>
      </c>
      <c r="E2168" s="17">
        <v>2.297E-3</v>
      </c>
      <c r="F2168" s="27">
        <f t="shared" si="33"/>
        <v>72</v>
      </c>
    </row>
    <row r="2169" spans="1:6" x14ac:dyDescent="0.25">
      <c r="A2169" s="26">
        <v>72.066699999999997</v>
      </c>
      <c r="B2169" s="17">
        <v>0.12</v>
      </c>
      <c r="C2169" s="17">
        <v>3.3098000000000002E-2</v>
      </c>
      <c r="D2169" s="17">
        <v>6.2820000000000003E-3</v>
      </c>
      <c r="F2169" s="27">
        <f t="shared" si="33"/>
        <v>72</v>
      </c>
    </row>
    <row r="2170" spans="1:6" x14ac:dyDescent="0.25">
      <c r="A2170" s="26">
        <v>72.099999999999994</v>
      </c>
      <c r="B2170" s="17">
        <v>0.12</v>
      </c>
      <c r="C2170" s="17">
        <v>3.3073999999999999E-2</v>
      </c>
      <c r="D2170" s="17">
        <v>6.2750000000000002E-3</v>
      </c>
      <c r="F2170" s="27">
        <f t="shared" si="33"/>
        <v>72</v>
      </c>
    </row>
    <row r="2171" spans="1:6" x14ac:dyDescent="0.25">
      <c r="A2171" s="26">
        <v>72.133300000000006</v>
      </c>
      <c r="B2171" s="17">
        <v>0.12</v>
      </c>
      <c r="C2171" s="17">
        <v>3.3050000000000003E-2</v>
      </c>
      <c r="D2171" s="17">
        <v>6.2659999999999999E-3</v>
      </c>
      <c r="E2171" s="17">
        <v>2.2929999999999999E-3</v>
      </c>
      <c r="F2171" s="27">
        <f t="shared" si="33"/>
        <v>72</v>
      </c>
    </row>
    <row r="2172" spans="1:6" x14ac:dyDescent="0.25">
      <c r="A2172" s="26">
        <v>72.166700000000006</v>
      </c>
      <c r="B2172" s="17">
        <v>0.12</v>
      </c>
      <c r="C2172" s="17">
        <v>3.3015999999999997E-2</v>
      </c>
      <c r="D2172" s="17">
        <v>6.2529999999999999E-3</v>
      </c>
      <c r="F2172" s="27">
        <f t="shared" si="33"/>
        <v>72</v>
      </c>
    </row>
    <row r="2173" spans="1:6" x14ac:dyDescent="0.25">
      <c r="A2173" s="26">
        <v>72.2</v>
      </c>
      <c r="B2173" s="17">
        <v>0.12</v>
      </c>
      <c r="C2173" s="17">
        <v>3.2976999999999999E-2</v>
      </c>
      <c r="D2173" s="17">
        <v>6.2490000000000002E-3</v>
      </c>
      <c r="E2173" s="17">
        <v>2.2880000000000001E-3</v>
      </c>
      <c r="F2173" s="27">
        <f t="shared" si="33"/>
        <v>72</v>
      </c>
    </row>
    <row r="2174" spans="1:6" x14ac:dyDescent="0.25">
      <c r="A2174" s="26">
        <v>72.2333</v>
      </c>
      <c r="B2174" s="17">
        <v>0.12</v>
      </c>
      <c r="C2174" s="17">
        <v>3.2962999999999999E-2</v>
      </c>
      <c r="D2174" s="17">
        <v>6.2399999999999999E-3</v>
      </c>
      <c r="E2174" s="17">
        <v>2.2880000000000001E-3</v>
      </c>
      <c r="F2174" s="27">
        <f t="shared" si="33"/>
        <v>72</v>
      </c>
    </row>
    <row r="2175" spans="1:6" x14ac:dyDescent="0.25">
      <c r="A2175" s="26">
        <v>72.2667</v>
      </c>
      <c r="B2175" s="17">
        <v>0.12</v>
      </c>
      <c r="C2175" s="17">
        <v>3.2939000000000003E-2</v>
      </c>
      <c r="D2175" s="17">
        <v>6.2249999999999996E-3</v>
      </c>
      <c r="E2175" s="17">
        <v>2.2829999999999999E-3</v>
      </c>
      <c r="F2175" s="27">
        <f t="shared" si="33"/>
        <v>72</v>
      </c>
    </row>
    <row r="2176" spans="1:6" x14ac:dyDescent="0.25">
      <c r="A2176" s="26">
        <v>72.3</v>
      </c>
      <c r="B2176" s="17">
        <v>0.12</v>
      </c>
      <c r="C2176" s="17">
        <v>3.2899999999999999E-2</v>
      </c>
      <c r="D2176" s="17">
        <v>6.2179999999999996E-3</v>
      </c>
      <c r="E2176" s="17">
        <v>2.2690000000000002E-3</v>
      </c>
      <c r="F2176" s="27">
        <f t="shared" si="33"/>
        <v>72</v>
      </c>
    </row>
    <row r="2177" spans="1:6" x14ac:dyDescent="0.25">
      <c r="A2177" s="26">
        <v>72.333299999999994</v>
      </c>
      <c r="B2177" s="17">
        <v>0.12</v>
      </c>
      <c r="C2177" s="17">
        <v>3.2851999999999999E-2</v>
      </c>
      <c r="D2177" s="17">
        <v>6.2049999999999996E-3</v>
      </c>
      <c r="E2177" s="17">
        <v>2.264E-3</v>
      </c>
      <c r="F2177" s="27">
        <f t="shared" si="33"/>
        <v>72</v>
      </c>
    </row>
    <row r="2178" spans="1:6" x14ac:dyDescent="0.25">
      <c r="A2178" s="26">
        <v>72.366699999999994</v>
      </c>
      <c r="B2178" s="17">
        <v>0.12</v>
      </c>
      <c r="C2178" s="17">
        <v>3.2799000000000002E-2</v>
      </c>
      <c r="D2178" s="17">
        <v>6.1980000000000004E-3</v>
      </c>
      <c r="E2178" s="17">
        <v>2.2590000000000002E-3</v>
      </c>
      <c r="F2178" s="27">
        <f t="shared" si="33"/>
        <v>72</v>
      </c>
    </row>
    <row r="2179" spans="1:6" x14ac:dyDescent="0.25">
      <c r="A2179" s="26">
        <v>72.400000000000006</v>
      </c>
      <c r="B2179" s="17">
        <v>0.12</v>
      </c>
      <c r="C2179" s="17">
        <v>3.2784000000000001E-2</v>
      </c>
      <c r="D2179" s="17">
        <v>6.1919999999999996E-3</v>
      </c>
      <c r="F2179" s="27">
        <f t="shared" si="33"/>
        <v>72</v>
      </c>
    </row>
    <row r="2180" spans="1:6" x14ac:dyDescent="0.25">
      <c r="A2180" s="26">
        <v>72.433300000000003</v>
      </c>
      <c r="B2180" s="17">
        <v>0.12</v>
      </c>
      <c r="C2180" s="17">
        <v>3.2751000000000002E-2</v>
      </c>
      <c r="D2180" s="17">
        <v>6.1789999999999996E-3</v>
      </c>
      <c r="F2180" s="27">
        <f t="shared" si="33"/>
        <v>72</v>
      </c>
    </row>
    <row r="2181" spans="1:6" x14ac:dyDescent="0.25">
      <c r="A2181" s="26">
        <v>72.466700000000003</v>
      </c>
      <c r="B2181" s="17">
        <v>0.12</v>
      </c>
      <c r="C2181" s="17">
        <v>3.2731000000000003E-2</v>
      </c>
      <c r="D2181" s="17">
        <v>6.1679999999999999E-3</v>
      </c>
      <c r="F2181" s="27">
        <f t="shared" si="33"/>
        <v>72</v>
      </c>
    </row>
    <row r="2182" spans="1:6" x14ac:dyDescent="0.25">
      <c r="A2182" s="26">
        <v>72.5</v>
      </c>
      <c r="B2182" s="17">
        <v>0.12</v>
      </c>
      <c r="C2182" s="17">
        <v>3.2726999999999999E-2</v>
      </c>
      <c r="D2182" s="17">
        <v>6.1630000000000001E-3</v>
      </c>
      <c r="E2182" s="17">
        <v>2.2550000000000001E-3</v>
      </c>
      <c r="F2182" s="27">
        <f t="shared" si="33"/>
        <v>73</v>
      </c>
    </row>
    <row r="2183" spans="1:6" x14ac:dyDescent="0.25">
      <c r="A2183" s="26">
        <v>72.533299999999997</v>
      </c>
      <c r="B2183" s="17">
        <v>0.12</v>
      </c>
      <c r="C2183" s="17">
        <v>3.2688000000000002E-2</v>
      </c>
      <c r="D2183" s="17">
        <v>6.1570000000000001E-3</v>
      </c>
      <c r="E2183" s="17">
        <v>2.2409999999999999E-3</v>
      </c>
      <c r="F2183" s="27">
        <f t="shared" si="33"/>
        <v>73</v>
      </c>
    </row>
    <row r="2184" spans="1:6" x14ac:dyDescent="0.25">
      <c r="A2184" s="26">
        <v>72.566699999999997</v>
      </c>
      <c r="B2184" s="17">
        <v>0.12</v>
      </c>
      <c r="C2184" s="17">
        <v>3.2640000000000002E-2</v>
      </c>
      <c r="D2184" s="17">
        <v>6.1500000000000001E-3</v>
      </c>
      <c r="E2184" s="17">
        <v>2.2360000000000001E-3</v>
      </c>
      <c r="F2184" s="27">
        <f t="shared" si="33"/>
        <v>73</v>
      </c>
    </row>
    <row r="2185" spans="1:6" x14ac:dyDescent="0.25">
      <c r="A2185" s="26">
        <v>72.599999999999994</v>
      </c>
      <c r="B2185" s="17">
        <v>0.12</v>
      </c>
      <c r="C2185" s="17">
        <v>3.2611000000000001E-2</v>
      </c>
      <c r="D2185" s="17">
        <v>6.1279999999999998E-3</v>
      </c>
      <c r="F2185" s="27">
        <f t="shared" ref="F2185:F2248" si="34">ROUND(A2185,0)</f>
        <v>73</v>
      </c>
    </row>
    <row r="2186" spans="1:6" x14ac:dyDescent="0.25">
      <c r="A2186" s="26">
        <v>72.633300000000006</v>
      </c>
      <c r="B2186" s="17">
        <v>0.12</v>
      </c>
      <c r="C2186" s="17">
        <v>3.2582E-2</v>
      </c>
      <c r="D2186" s="17">
        <v>6.1219999999999998E-3</v>
      </c>
      <c r="F2186" s="27">
        <f t="shared" si="34"/>
        <v>73</v>
      </c>
    </row>
    <row r="2187" spans="1:6" x14ac:dyDescent="0.25">
      <c r="A2187" s="26">
        <v>72.666700000000006</v>
      </c>
      <c r="B2187" s="17">
        <v>0.12</v>
      </c>
      <c r="C2187" s="17">
        <v>3.2557999999999997E-2</v>
      </c>
      <c r="D2187" s="17">
        <v>6.117E-3</v>
      </c>
      <c r="F2187" s="27">
        <f t="shared" si="34"/>
        <v>73</v>
      </c>
    </row>
    <row r="2188" spans="1:6" x14ac:dyDescent="0.25">
      <c r="A2188" s="26">
        <v>72.7</v>
      </c>
      <c r="B2188" s="17">
        <v>0.12</v>
      </c>
      <c r="C2188" s="17">
        <v>3.2543000000000002E-2</v>
      </c>
      <c r="D2188" s="17">
        <v>6.1060000000000003E-3</v>
      </c>
      <c r="F2188" s="27">
        <f t="shared" si="34"/>
        <v>73</v>
      </c>
    </row>
    <row r="2189" spans="1:6" x14ac:dyDescent="0.25">
      <c r="A2189" s="26">
        <v>72.7333</v>
      </c>
      <c r="B2189" s="17">
        <v>0.12</v>
      </c>
      <c r="C2189" s="17">
        <v>3.2518999999999999E-2</v>
      </c>
      <c r="D2189" s="17">
        <v>6.0980000000000001E-3</v>
      </c>
      <c r="F2189" s="27">
        <f t="shared" si="34"/>
        <v>73</v>
      </c>
    </row>
    <row r="2190" spans="1:6" x14ac:dyDescent="0.25">
      <c r="A2190" s="26">
        <v>72.7667</v>
      </c>
      <c r="B2190" s="17">
        <v>0.12</v>
      </c>
      <c r="C2190" s="17">
        <v>3.2485E-2</v>
      </c>
      <c r="D2190" s="17">
        <v>6.0870000000000004E-3</v>
      </c>
      <c r="E2190" s="17">
        <v>2.2309999999999999E-3</v>
      </c>
      <c r="F2190" s="27">
        <f t="shared" si="34"/>
        <v>73</v>
      </c>
    </row>
    <row r="2191" spans="1:6" x14ac:dyDescent="0.25">
      <c r="A2191" s="26">
        <v>72.8</v>
      </c>
      <c r="B2191" s="17">
        <v>0.12</v>
      </c>
      <c r="C2191" s="17">
        <v>3.2451000000000001E-2</v>
      </c>
      <c r="D2191" s="17">
        <v>6.0819999999999997E-3</v>
      </c>
      <c r="E2191" s="17">
        <v>2.2269999999999998E-3</v>
      </c>
      <c r="F2191" s="27">
        <f t="shared" si="34"/>
        <v>73</v>
      </c>
    </row>
    <row r="2192" spans="1:6" x14ac:dyDescent="0.25">
      <c r="A2192" s="26">
        <v>72.833299999999994</v>
      </c>
      <c r="B2192" s="17">
        <v>0.12</v>
      </c>
      <c r="C2192" s="17">
        <v>3.2421999999999999E-2</v>
      </c>
      <c r="D2192" s="17">
        <v>6.071E-3</v>
      </c>
      <c r="E2192" s="17">
        <v>2.2269999999999998E-3</v>
      </c>
      <c r="F2192" s="27">
        <f t="shared" si="34"/>
        <v>73</v>
      </c>
    </row>
    <row r="2193" spans="1:6" x14ac:dyDescent="0.25">
      <c r="A2193" s="26">
        <v>72.866699999999994</v>
      </c>
      <c r="B2193" s="17">
        <v>0.12</v>
      </c>
      <c r="C2193" s="17">
        <v>3.2398000000000003E-2</v>
      </c>
      <c r="D2193" s="17">
        <v>6.0650000000000001E-3</v>
      </c>
      <c r="F2193" s="27">
        <f t="shared" si="34"/>
        <v>73</v>
      </c>
    </row>
    <row r="2194" spans="1:6" x14ac:dyDescent="0.25">
      <c r="A2194" s="26">
        <v>72.900000000000006</v>
      </c>
      <c r="B2194" s="17">
        <v>0.12</v>
      </c>
      <c r="C2194" s="17">
        <v>3.2358999999999999E-2</v>
      </c>
      <c r="D2194" s="17">
        <v>6.058E-3</v>
      </c>
      <c r="E2194" s="17">
        <v>2.222E-3</v>
      </c>
      <c r="F2194" s="27">
        <f t="shared" si="34"/>
        <v>73</v>
      </c>
    </row>
    <row r="2195" spans="1:6" x14ac:dyDescent="0.25">
      <c r="A2195" s="26">
        <v>72.933300000000003</v>
      </c>
      <c r="B2195" s="17">
        <v>0.12</v>
      </c>
      <c r="C2195" s="17">
        <v>3.2326000000000001E-2</v>
      </c>
      <c r="D2195" s="17">
        <v>6.0520000000000001E-3</v>
      </c>
      <c r="E2195" s="17">
        <v>2.2169999999999998E-3</v>
      </c>
      <c r="F2195" s="27">
        <f t="shared" si="34"/>
        <v>73</v>
      </c>
    </row>
    <row r="2196" spans="1:6" x14ac:dyDescent="0.25">
      <c r="A2196" s="26">
        <v>72.966700000000003</v>
      </c>
      <c r="B2196" s="17">
        <v>0.12</v>
      </c>
      <c r="C2196" s="17">
        <v>3.2306000000000001E-2</v>
      </c>
      <c r="D2196" s="17">
        <v>6.045E-3</v>
      </c>
      <c r="F2196" s="27">
        <f t="shared" si="34"/>
        <v>73</v>
      </c>
    </row>
    <row r="2197" spans="1:6" x14ac:dyDescent="0.25">
      <c r="A2197" s="26">
        <v>73</v>
      </c>
      <c r="B2197" s="17">
        <v>0.12</v>
      </c>
      <c r="C2197" s="17">
        <v>3.2292000000000001E-2</v>
      </c>
      <c r="D2197" s="17">
        <v>6.0359999999999997E-3</v>
      </c>
      <c r="E2197" s="17">
        <v>2.212E-3</v>
      </c>
      <c r="F2197" s="27">
        <f t="shared" si="34"/>
        <v>73</v>
      </c>
    </row>
    <row r="2198" spans="1:6" x14ac:dyDescent="0.25">
      <c r="A2198" s="26">
        <v>73.033299999999997</v>
      </c>
      <c r="B2198" s="17">
        <v>0.12</v>
      </c>
      <c r="C2198" s="17">
        <v>3.218E-2</v>
      </c>
      <c r="D2198" s="17">
        <v>5.999E-3</v>
      </c>
      <c r="E2198" s="17">
        <v>2.1979999999999999E-3</v>
      </c>
      <c r="F2198" s="27">
        <f t="shared" si="34"/>
        <v>73</v>
      </c>
    </row>
    <row r="2199" spans="1:6" x14ac:dyDescent="0.25">
      <c r="A2199" s="26">
        <v>73.066699999999997</v>
      </c>
      <c r="B2199" s="17">
        <v>0.12</v>
      </c>
      <c r="C2199" s="17">
        <v>3.2150999999999999E-2</v>
      </c>
      <c r="D2199" s="17">
        <v>5.9899999999999997E-3</v>
      </c>
      <c r="F2199" s="27">
        <f t="shared" si="34"/>
        <v>73</v>
      </c>
    </row>
    <row r="2200" spans="1:6" x14ac:dyDescent="0.25">
      <c r="A2200" s="26">
        <v>73.099999999999994</v>
      </c>
      <c r="B2200" s="17">
        <v>0.12</v>
      </c>
      <c r="C2200" s="17">
        <v>3.2117E-2</v>
      </c>
      <c r="D2200" s="17">
        <v>5.9769999999999997E-3</v>
      </c>
      <c r="F2200" s="27">
        <f t="shared" si="34"/>
        <v>73</v>
      </c>
    </row>
    <row r="2201" spans="1:6" x14ac:dyDescent="0.25">
      <c r="A2201" s="26">
        <v>73.133300000000006</v>
      </c>
      <c r="B2201" s="17">
        <v>0.12</v>
      </c>
      <c r="C2201" s="17">
        <v>3.2101999999999999E-2</v>
      </c>
      <c r="D2201" s="17">
        <v>5.9750000000000003E-3</v>
      </c>
      <c r="E2201" s="17">
        <v>2.1979999999999999E-3</v>
      </c>
      <c r="F2201" s="27">
        <f t="shared" si="34"/>
        <v>73</v>
      </c>
    </row>
    <row r="2202" spans="1:6" x14ac:dyDescent="0.25">
      <c r="A2202" s="26">
        <v>73.166700000000006</v>
      </c>
      <c r="B2202" s="17">
        <v>0.12</v>
      </c>
      <c r="C2202" s="17">
        <v>3.2078000000000002E-2</v>
      </c>
      <c r="D2202" s="17">
        <v>5.973E-3</v>
      </c>
      <c r="E2202" s="17">
        <v>2.1940000000000002E-3</v>
      </c>
      <c r="F2202" s="27">
        <f t="shared" si="34"/>
        <v>73</v>
      </c>
    </row>
    <row r="2203" spans="1:6" x14ac:dyDescent="0.25">
      <c r="A2203" s="26">
        <v>73.2</v>
      </c>
      <c r="B2203" s="17">
        <v>0.12</v>
      </c>
      <c r="C2203" s="17">
        <v>3.2044000000000003E-2</v>
      </c>
      <c r="D2203" s="17">
        <v>5.9680000000000002E-3</v>
      </c>
      <c r="E2203" s="17">
        <v>2.1940000000000002E-3</v>
      </c>
      <c r="F2203" s="27">
        <f t="shared" si="34"/>
        <v>73</v>
      </c>
    </row>
    <row r="2204" spans="1:6" x14ac:dyDescent="0.25">
      <c r="A2204" s="26">
        <v>73.2333</v>
      </c>
      <c r="B2204" s="17">
        <v>0.12</v>
      </c>
      <c r="C2204" s="17">
        <v>3.2015000000000002E-2</v>
      </c>
      <c r="D2204" s="17">
        <v>5.9509999999999997E-3</v>
      </c>
      <c r="E2204" s="17">
        <v>2.1840000000000002E-3</v>
      </c>
      <c r="F2204" s="27">
        <f t="shared" si="34"/>
        <v>73</v>
      </c>
    </row>
    <row r="2205" spans="1:6" x14ac:dyDescent="0.25">
      <c r="A2205" s="26">
        <v>73.2667</v>
      </c>
      <c r="B2205" s="17">
        <v>0.12</v>
      </c>
      <c r="C2205" s="17">
        <v>3.1956999999999999E-2</v>
      </c>
      <c r="D2205" s="17">
        <v>5.947E-3</v>
      </c>
      <c r="E2205" s="17">
        <v>2.1749999999999999E-3</v>
      </c>
      <c r="F2205" s="27">
        <f t="shared" si="34"/>
        <v>73</v>
      </c>
    </row>
    <row r="2206" spans="1:6" x14ac:dyDescent="0.25">
      <c r="A2206" s="26">
        <v>73.3</v>
      </c>
      <c r="B2206" s="17">
        <v>0.12</v>
      </c>
      <c r="C2206" s="17">
        <v>3.1932000000000002E-2</v>
      </c>
      <c r="D2206" s="17">
        <v>5.94E-3</v>
      </c>
      <c r="E2206" s="17">
        <v>2.1700000000000001E-3</v>
      </c>
      <c r="F2206" s="27">
        <f t="shared" si="34"/>
        <v>73</v>
      </c>
    </row>
    <row r="2207" spans="1:6" x14ac:dyDescent="0.25">
      <c r="A2207" s="26">
        <v>73.333299999999994</v>
      </c>
      <c r="B2207" s="17">
        <v>0.12</v>
      </c>
      <c r="C2207" s="17">
        <v>3.1903000000000001E-2</v>
      </c>
      <c r="D2207" s="17">
        <v>5.9290000000000002E-3</v>
      </c>
      <c r="E2207" s="17">
        <v>2.1700000000000001E-3</v>
      </c>
      <c r="F2207" s="27">
        <f t="shared" si="34"/>
        <v>73</v>
      </c>
    </row>
    <row r="2208" spans="1:6" x14ac:dyDescent="0.25">
      <c r="A2208" s="26">
        <v>73.366699999999994</v>
      </c>
      <c r="B2208" s="17">
        <v>0.12</v>
      </c>
      <c r="C2208" s="17">
        <v>3.1884000000000003E-2</v>
      </c>
      <c r="D2208" s="17">
        <v>5.9179999999999996E-3</v>
      </c>
      <c r="F2208" s="27">
        <f t="shared" si="34"/>
        <v>73</v>
      </c>
    </row>
    <row r="2209" spans="1:6" x14ac:dyDescent="0.25">
      <c r="A2209" s="26">
        <v>73.400000000000006</v>
      </c>
      <c r="B2209" s="17">
        <v>0.12</v>
      </c>
      <c r="C2209" s="17">
        <v>3.1829999999999997E-2</v>
      </c>
      <c r="D2209" s="17">
        <v>5.9090000000000002E-3</v>
      </c>
      <c r="E2209" s="17">
        <v>2.1610000000000002E-3</v>
      </c>
      <c r="F2209" s="27">
        <f t="shared" si="34"/>
        <v>73</v>
      </c>
    </row>
    <row r="2210" spans="1:6" x14ac:dyDescent="0.25">
      <c r="A2210" s="26">
        <v>73.433300000000003</v>
      </c>
      <c r="B2210" s="17">
        <v>0.12</v>
      </c>
      <c r="C2210" s="17">
        <v>3.1809999999999998E-2</v>
      </c>
      <c r="D2210" s="17">
        <v>5.9049999999999997E-3</v>
      </c>
      <c r="F2210" s="27">
        <f t="shared" si="34"/>
        <v>73</v>
      </c>
    </row>
    <row r="2211" spans="1:6" x14ac:dyDescent="0.25">
      <c r="A2211" s="26">
        <v>73.466700000000003</v>
      </c>
      <c r="B2211" s="17">
        <v>0.12</v>
      </c>
      <c r="C2211" s="17">
        <v>3.1786000000000002E-2</v>
      </c>
      <c r="D2211" s="17">
        <v>5.8999999999999999E-3</v>
      </c>
      <c r="E2211" s="17">
        <v>2.1610000000000002E-3</v>
      </c>
      <c r="F2211" s="27">
        <f t="shared" si="34"/>
        <v>73</v>
      </c>
    </row>
    <row r="2212" spans="1:6" x14ac:dyDescent="0.25">
      <c r="A2212" s="26">
        <v>73.5</v>
      </c>
      <c r="B2212" s="17">
        <v>0.12</v>
      </c>
      <c r="C2212" s="17">
        <v>3.1757000000000001E-2</v>
      </c>
      <c r="D2212" s="17">
        <v>5.8919999999999997E-3</v>
      </c>
      <c r="E2212" s="17">
        <v>2.1559999999999999E-3</v>
      </c>
      <c r="F2212" s="27">
        <f t="shared" si="34"/>
        <v>74</v>
      </c>
    </row>
    <row r="2213" spans="1:6" x14ac:dyDescent="0.25">
      <c r="A2213" s="26">
        <v>73.533299999999997</v>
      </c>
      <c r="B2213" s="17">
        <v>0.12</v>
      </c>
      <c r="C2213" s="17">
        <v>3.1737000000000001E-2</v>
      </c>
      <c r="D2213" s="17">
        <v>5.8760000000000001E-3</v>
      </c>
      <c r="E2213" s="17">
        <v>2.1510000000000001E-3</v>
      </c>
      <c r="F2213" s="27">
        <f t="shared" si="34"/>
        <v>74</v>
      </c>
    </row>
    <row r="2214" spans="1:6" x14ac:dyDescent="0.25">
      <c r="A2214" s="26">
        <v>73.566699999999997</v>
      </c>
      <c r="B2214" s="17">
        <v>0.12</v>
      </c>
      <c r="C2214" s="17">
        <v>3.1712999999999998E-2</v>
      </c>
      <c r="D2214" s="17">
        <v>5.8650000000000004E-3</v>
      </c>
      <c r="E2214" s="17">
        <v>2.1510000000000001E-3</v>
      </c>
      <c r="F2214" s="27">
        <f t="shared" si="34"/>
        <v>74</v>
      </c>
    </row>
    <row r="2215" spans="1:6" x14ac:dyDescent="0.25">
      <c r="A2215" s="26">
        <v>73.599999999999994</v>
      </c>
      <c r="B2215" s="17">
        <v>0.12</v>
      </c>
      <c r="C2215" s="17">
        <v>3.1697999999999997E-2</v>
      </c>
      <c r="D2215" s="17">
        <v>5.8609999999999999E-3</v>
      </c>
      <c r="F2215" s="27">
        <f t="shared" si="34"/>
        <v>74</v>
      </c>
    </row>
    <row r="2216" spans="1:6" x14ac:dyDescent="0.25">
      <c r="A2216" s="26">
        <v>73.633300000000006</v>
      </c>
      <c r="B2216" s="17">
        <v>0.12</v>
      </c>
      <c r="C2216" s="17">
        <v>3.1659E-2</v>
      </c>
      <c r="D2216" s="17">
        <v>5.8539999999999998E-3</v>
      </c>
      <c r="E2216" s="17">
        <v>2.147E-3</v>
      </c>
      <c r="F2216" s="27">
        <f t="shared" si="34"/>
        <v>74</v>
      </c>
    </row>
    <row r="2217" spans="1:6" x14ac:dyDescent="0.25">
      <c r="A2217" s="26">
        <v>73.666700000000006</v>
      </c>
      <c r="B2217" s="17">
        <v>0.12</v>
      </c>
      <c r="C2217" s="17">
        <v>3.1620000000000002E-2</v>
      </c>
      <c r="D2217" s="17">
        <v>5.8409999999999998E-3</v>
      </c>
      <c r="F2217" s="27">
        <f t="shared" si="34"/>
        <v>74</v>
      </c>
    </row>
    <row r="2218" spans="1:6" x14ac:dyDescent="0.25">
      <c r="A2218" s="26">
        <v>73.7</v>
      </c>
      <c r="B2218" s="17">
        <v>0.12</v>
      </c>
      <c r="C2218" s="17">
        <v>3.1591000000000001E-2</v>
      </c>
      <c r="D2218" s="17">
        <v>5.8349999999999999E-3</v>
      </c>
      <c r="E2218" s="17">
        <v>2.147E-3</v>
      </c>
      <c r="F2218" s="27">
        <f t="shared" si="34"/>
        <v>74</v>
      </c>
    </row>
    <row r="2219" spans="1:6" x14ac:dyDescent="0.25">
      <c r="A2219" s="26">
        <v>73.7333</v>
      </c>
      <c r="B2219" s="17">
        <v>0.12</v>
      </c>
      <c r="C2219" s="17">
        <v>3.1551999999999997E-2</v>
      </c>
      <c r="D2219" s="17">
        <v>5.8279999999999998E-3</v>
      </c>
      <c r="E2219" s="17">
        <v>2.1419999999999998E-3</v>
      </c>
      <c r="F2219" s="27">
        <f t="shared" si="34"/>
        <v>74</v>
      </c>
    </row>
    <row r="2220" spans="1:6" x14ac:dyDescent="0.25">
      <c r="A2220" s="26">
        <v>73.7667</v>
      </c>
      <c r="B2220" s="17">
        <v>0.12</v>
      </c>
      <c r="C2220" s="17">
        <v>3.1517999999999997E-2</v>
      </c>
      <c r="D2220" s="17">
        <v>5.8219999999999999E-3</v>
      </c>
      <c r="F2220" s="27">
        <f t="shared" si="34"/>
        <v>74</v>
      </c>
    </row>
    <row r="2221" spans="1:6" x14ac:dyDescent="0.25">
      <c r="A2221" s="26">
        <v>73.8</v>
      </c>
      <c r="B2221" s="17">
        <v>0.12</v>
      </c>
      <c r="C2221" s="17">
        <v>3.1503000000000003E-2</v>
      </c>
      <c r="D2221" s="17">
        <v>5.8149999999999999E-3</v>
      </c>
      <c r="F2221" s="27">
        <f t="shared" si="34"/>
        <v>74</v>
      </c>
    </row>
    <row r="2222" spans="1:6" x14ac:dyDescent="0.25">
      <c r="A2222" s="26">
        <v>73.833299999999994</v>
      </c>
      <c r="B2222" s="17">
        <v>0.12</v>
      </c>
      <c r="C2222" s="17">
        <v>3.1489000000000003E-2</v>
      </c>
      <c r="D2222" s="17">
        <v>5.8110000000000002E-3</v>
      </c>
      <c r="E2222" s="17">
        <v>2.137E-3</v>
      </c>
      <c r="F2222" s="27">
        <f t="shared" si="34"/>
        <v>74</v>
      </c>
    </row>
    <row r="2223" spans="1:6" x14ac:dyDescent="0.25">
      <c r="A2223" s="26">
        <v>73.866699999999994</v>
      </c>
      <c r="B2223" s="17">
        <v>0.12</v>
      </c>
      <c r="C2223" s="17">
        <v>3.1468999999999997E-2</v>
      </c>
      <c r="D2223" s="17">
        <v>5.7980000000000002E-3</v>
      </c>
      <c r="F2223" s="27">
        <f t="shared" si="34"/>
        <v>74</v>
      </c>
    </row>
    <row r="2224" spans="1:6" x14ac:dyDescent="0.25">
      <c r="A2224" s="26">
        <v>73.900000000000006</v>
      </c>
      <c r="B2224" s="17">
        <v>0.12</v>
      </c>
      <c r="C2224" s="17">
        <v>3.1449999999999999E-2</v>
      </c>
      <c r="D2224" s="17">
        <v>5.7910000000000001E-3</v>
      </c>
      <c r="E2224" s="17">
        <v>2.137E-3</v>
      </c>
      <c r="F2224" s="27">
        <f t="shared" si="34"/>
        <v>74</v>
      </c>
    </row>
    <row r="2225" spans="1:6" x14ac:dyDescent="0.25">
      <c r="A2225" s="26">
        <v>73.933300000000003</v>
      </c>
      <c r="B2225" s="17">
        <v>0.12</v>
      </c>
      <c r="C2225" s="17">
        <v>3.1425000000000002E-2</v>
      </c>
      <c r="D2225" s="17">
        <v>5.7910000000000001E-3</v>
      </c>
      <c r="E2225" s="17">
        <v>2.137E-3</v>
      </c>
      <c r="F2225" s="27">
        <f t="shared" si="34"/>
        <v>74</v>
      </c>
    </row>
    <row r="2226" spans="1:6" x14ac:dyDescent="0.25">
      <c r="A2226" s="26">
        <v>73.966700000000003</v>
      </c>
      <c r="B2226" s="17">
        <v>0.12</v>
      </c>
      <c r="C2226" s="17">
        <v>3.1391000000000002E-2</v>
      </c>
      <c r="D2226" s="17">
        <v>5.7780000000000001E-3</v>
      </c>
      <c r="F2226" s="27">
        <f t="shared" si="34"/>
        <v>74</v>
      </c>
    </row>
    <row r="2227" spans="1:6" x14ac:dyDescent="0.25">
      <c r="A2227" s="26">
        <v>74</v>
      </c>
      <c r="B2227" s="17">
        <v>0.12</v>
      </c>
      <c r="C2227" s="17">
        <v>3.1362000000000001E-2</v>
      </c>
      <c r="D2227" s="17">
        <v>5.7670000000000004E-3</v>
      </c>
      <c r="E2227" s="17">
        <v>2.1329999999999999E-3</v>
      </c>
      <c r="F2227" s="27">
        <f t="shared" si="34"/>
        <v>74</v>
      </c>
    </row>
    <row r="2228" spans="1:6" x14ac:dyDescent="0.25">
      <c r="A2228" s="26">
        <v>74.033299999999997</v>
      </c>
      <c r="B2228" s="17">
        <v>0.12</v>
      </c>
      <c r="C2228" s="17">
        <v>3.1336999999999997E-2</v>
      </c>
      <c r="D2228" s="17">
        <v>5.7540000000000004E-3</v>
      </c>
      <c r="E2228" s="17">
        <v>2.1229999999999999E-3</v>
      </c>
      <c r="F2228" s="27">
        <f t="shared" si="34"/>
        <v>74</v>
      </c>
    </row>
    <row r="2229" spans="1:6" x14ac:dyDescent="0.25">
      <c r="A2229" s="26">
        <v>74.066699999999997</v>
      </c>
      <c r="B2229" s="17">
        <v>0.12</v>
      </c>
      <c r="C2229" s="17">
        <v>3.1288000000000003E-2</v>
      </c>
      <c r="D2229" s="17">
        <v>5.7320000000000001E-3</v>
      </c>
      <c r="E2229" s="17">
        <v>2.1090000000000002E-3</v>
      </c>
      <c r="F2229" s="27">
        <f t="shared" si="34"/>
        <v>74</v>
      </c>
    </row>
    <row r="2230" spans="1:6" x14ac:dyDescent="0.25">
      <c r="A2230" s="26">
        <v>74.099999999999994</v>
      </c>
      <c r="B2230" s="17">
        <v>0.12</v>
      </c>
      <c r="C2230" s="17">
        <v>3.1259000000000002E-2</v>
      </c>
      <c r="D2230" s="17">
        <v>5.7229999999999998E-3</v>
      </c>
      <c r="E2230" s="17">
        <v>2.104E-3</v>
      </c>
      <c r="F2230" s="27">
        <f t="shared" si="34"/>
        <v>74</v>
      </c>
    </row>
    <row r="2231" spans="1:6" x14ac:dyDescent="0.25">
      <c r="A2231" s="26">
        <v>74.133300000000006</v>
      </c>
      <c r="B2231" s="17">
        <v>0.12</v>
      </c>
      <c r="C2231" s="17">
        <v>3.1234000000000001E-2</v>
      </c>
      <c r="D2231" s="17">
        <v>5.7190000000000001E-3</v>
      </c>
      <c r="E2231" s="17">
        <v>2.104E-3</v>
      </c>
      <c r="F2231" s="27">
        <f t="shared" si="34"/>
        <v>74</v>
      </c>
    </row>
    <row r="2232" spans="1:6" x14ac:dyDescent="0.25">
      <c r="A2232" s="26">
        <v>74.166700000000006</v>
      </c>
      <c r="B2232" s="17">
        <v>0.12</v>
      </c>
      <c r="C2232" s="17">
        <v>3.1195000000000001E-2</v>
      </c>
      <c r="D2232" s="17">
        <v>5.7080000000000004E-3</v>
      </c>
      <c r="E2232" s="17">
        <v>2.104E-3</v>
      </c>
      <c r="F2232" s="27">
        <f t="shared" si="34"/>
        <v>74</v>
      </c>
    </row>
    <row r="2233" spans="1:6" x14ac:dyDescent="0.25">
      <c r="A2233" s="26">
        <v>74.2</v>
      </c>
      <c r="B2233" s="17">
        <v>0.12</v>
      </c>
      <c r="C2233" s="17">
        <v>3.1150000000000001E-2</v>
      </c>
      <c r="D2233" s="17">
        <v>5.7029999999999997E-3</v>
      </c>
      <c r="F2233" s="27">
        <f t="shared" si="34"/>
        <v>74</v>
      </c>
    </row>
    <row r="2234" spans="1:6" x14ac:dyDescent="0.25">
      <c r="A2234" s="26">
        <v>74.2333</v>
      </c>
      <c r="B2234" s="17">
        <v>0.12</v>
      </c>
      <c r="C2234" s="17">
        <v>3.1111E-2</v>
      </c>
      <c r="D2234" s="17">
        <v>5.6950000000000004E-3</v>
      </c>
      <c r="E2234" s="17">
        <v>2.0999999999999999E-3</v>
      </c>
      <c r="F2234" s="27">
        <f t="shared" si="34"/>
        <v>74</v>
      </c>
    </row>
    <row r="2235" spans="1:6" x14ac:dyDescent="0.25">
      <c r="A2235" s="26">
        <v>74.2667</v>
      </c>
      <c r="B2235" s="17">
        <v>0.12</v>
      </c>
      <c r="C2235" s="17">
        <v>3.1071000000000001E-2</v>
      </c>
      <c r="D2235" s="17">
        <v>5.6899999999999997E-3</v>
      </c>
      <c r="E2235" s="17">
        <v>2.0999999999999999E-3</v>
      </c>
      <c r="F2235" s="27">
        <f t="shared" si="34"/>
        <v>74</v>
      </c>
    </row>
    <row r="2236" spans="1:6" x14ac:dyDescent="0.25">
      <c r="A2236" s="26">
        <v>74.3</v>
      </c>
      <c r="B2236" s="17">
        <v>0.12</v>
      </c>
      <c r="C2236" s="17">
        <v>3.1042E-2</v>
      </c>
      <c r="D2236" s="17">
        <v>5.6860000000000001E-3</v>
      </c>
      <c r="E2236" s="17">
        <v>2.0999999999999999E-3</v>
      </c>
      <c r="F2236" s="27">
        <f t="shared" si="34"/>
        <v>74</v>
      </c>
    </row>
    <row r="2237" spans="1:6" x14ac:dyDescent="0.25">
      <c r="A2237" s="26">
        <v>74.333299999999994</v>
      </c>
      <c r="B2237" s="17">
        <v>0.12</v>
      </c>
      <c r="C2237" s="17">
        <v>3.1007E-2</v>
      </c>
      <c r="D2237" s="17">
        <v>5.672E-3</v>
      </c>
      <c r="E2237" s="17">
        <v>2.0950000000000001E-3</v>
      </c>
      <c r="F2237" s="27">
        <f t="shared" si="34"/>
        <v>74</v>
      </c>
    </row>
    <row r="2238" spans="1:6" x14ac:dyDescent="0.25">
      <c r="A2238" s="26">
        <v>74.366699999999994</v>
      </c>
      <c r="B2238" s="17">
        <v>0.12</v>
      </c>
      <c r="C2238" s="17">
        <v>3.0967999999999999E-2</v>
      </c>
      <c r="D2238" s="17">
        <v>5.659E-3</v>
      </c>
      <c r="E2238" s="17">
        <v>2.0899999999999998E-3</v>
      </c>
      <c r="F2238" s="27">
        <f t="shared" si="34"/>
        <v>74</v>
      </c>
    </row>
    <row r="2239" spans="1:6" x14ac:dyDescent="0.25">
      <c r="A2239" s="26">
        <v>74.400000000000006</v>
      </c>
      <c r="B2239" s="17">
        <v>0.12</v>
      </c>
      <c r="C2239" s="17">
        <v>3.0953000000000001E-2</v>
      </c>
      <c r="D2239" s="17">
        <v>5.6550000000000003E-3</v>
      </c>
      <c r="E2239" s="17">
        <v>2.0899999999999998E-3</v>
      </c>
      <c r="F2239" s="27">
        <f t="shared" si="34"/>
        <v>74</v>
      </c>
    </row>
    <row r="2240" spans="1:6" x14ac:dyDescent="0.25">
      <c r="A2240" s="26">
        <v>74.433300000000003</v>
      </c>
      <c r="B2240" s="17">
        <v>0.12</v>
      </c>
      <c r="C2240" s="17">
        <v>3.0918000000000001E-2</v>
      </c>
      <c r="D2240" s="17">
        <v>5.6480000000000002E-3</v>
      </c>
      <c r="E2240" s="17">
        <v>2.081E-3</v>
      </c>
      <c r="F2240" s="27">
        <f t="shared" si="34"/>
        <v>74</v>
      </c>
    </row>
    <row r="2241" spans="1:6" x14ac:dyDescent="0.25">
      <c r="A2241" s="26">
        <v>74.466700000000003</v>
      </c>
      <c r="B2241" s="17">
        <v>0.11</v>
      </c>
      <c r="C2241" s="17">
        <v>3.0884000000000002E-2</v>
      </c>
      <c r="D2241" s="17">
        <v>5.6439999999999997E-3</v>
      </c>
      <c r="E2241" s="17">
        <v>2.0760000000000002E-3</v>
      </c>
      <c r="F2241" s="27">
        <f t="shared" si="34"/>
        <v>74</v>
      </c>
    </row>
    <row r="2242" spans="1:6" x14ac:dyDescent="0.25">
      <c r="A2242" s="26">
        <v>74.5</v>
      </c>
      <c r="B2242" s="17">
        <v>0.11</v>
      </c>
      <c r="C2242" s="17">
        <v>3.0838999999999998E-2</v>
      </c>
      <c r="D2242" s="17">
        <v>5.6389999999999999E-3</v>
      </c>
      <c r="E2242" s="17">
        <v>2.0709999999999999E-3</v>
      </c>
      <c r="F2242" s="27">
        <f t="shared" si="34"/>
        <v>75</v>
      </c>
    </row>
    <row r="2243" spans="1:6" x14ac:dyDescent="0.25">
      <c r="A2243" s="26">
        <v>74.533299999999997</v>
      </c>
      <c r="B2243" s="17">
        <v>0.11</v>
      </c>
      <c r="C2243" s="17">
        <v>3.0814999999999999E-2</v>
      </c>
      <c r="D2243" s="17">
        <v>5.6350000000000003E-3</v>
      </c>
      <c r="E2243" s="17">
        <v>2.0709999999999999E-3</v>
      </c>
      <c r="F2243" s="27">
        <f t="shared" si="34"/>
        <v>75</v>
      </c>
    </row>
    <row r="2244" spans="1:6" x14ac:dyDescent="0.25">
      <c r="A2244" s="26">
        <v>74.566699999999997</v>
      </c>
      <c r="B2244" s="17">
        <v>0.11</v>
      </c>
      <c r="C2244" s="17">
        <v>3.0804999999999999E-2</v>
      </c>
      <c r="D2244" s="17">
        <v>5.6309999999999997E-3</v>
      </c>
      <c r="E2244" s="17">
        <v>2.0709999999999999E-3</v>
      </c>
      <c r="F2244" s="27">
        <f t="shared" si="34"/>
        <v>75</v>
      </c>
    </row>
    <row r="2245" spans="1:6" x14ac:dyDescent="0.25">
      <c r="A2245" s="26">
        <v>74.599999999999994</v>
      </c>
      <c r="B2245" s="17">
        <v>0.11</v>
      </c>
      <c r="C2245" s="17">
        <v>3.0769999999999999E-2</v>
      </c>
      <c r="D2245" s="17">
        <v>5.6259999999999999E-3</v>
      </c>
      <c r="F2245" s="27">
        <f t="shared" si="34"/>
        <v>75</v>
      </c>
    </row>
    <row r="2246" spans="1:6" x14ac:dyDescent="0.25">
      <c r="A2246" s="26">
        <v>74.633300000000006</v>
      </c>
      <c r="B2246" s="17">
        <v>0.11</v>
      </c>
      <c r="C2246" s="17">
        <v>3.0731000000000001E-2</v>
      </c>
      <c r="D2246" s="17">
        <v>5.6239999999999997E-3</v>
      </c>
      <c r="E2246" s="17">
        <v>2.0609999999999999E-3</v>
      </c>
      <c r="F2246" s="27">
        <f t="shared" si="34"/>
        <v>75</v>
      </c>
    </row>
    <row r="2247" spans="1:6" x14ac:dyDescent="0.25">
      <c r="A2247" s="26">
        <v>74.666700000000006</v>
      </c>
      <c r="B2247" s="17">
        <v>0.11</v>
      </c>
      <c r="C2247" s="17">
        <v>3.0676999999999999E-2</v>
      </c>
      <c r="D2247" s="17">
        <v>5.6189999999999999E-3</v>
      </c>
      <c r="F2247" s="27">
        <f t="shared" si="34"/>
        <v>75</v>
      </c>
    </row>
    <row r="2248" spans="1:6" x14ac:dyDescent="0.25">
      <c r="A2248" s="26">
        <v>74.7</v>
      </c>
      <c r="B2248" s="17">
        <v>0.11</v>
      </c>
      <c r="C2248" s="17">
        <v>3.0637000000000001E-2</v>
      </c>
      <c r="D2248" s="17">
        <v>5.6080000000000001E-3</v>
      </c>
      <c r="E2248" s="17">
        <v>2.0609999999999999E-3</v>
      </c>
      <c r="F2248" s="27">
        <f t="shared" si="34"/>
        <v>75</v>
      </c>
    </row>
    <row r="2249" spans="1:6" x14ac:dyDescent="0.25">
      <c r="A2249" s="26">
        <v>74.7333</v>
      </c>
      <c r="B2249" s="17">
        <v>0.11</v>
      </c>
      <c r="C2249" s="17">
        <v>3.0608E-2</v>
      </c>
      <c r="D2249" s="17">
        <v>5.5999999999999999E-3</v>
      </c>
      <c r="E2249" s="17">
        <v>2.0609999999999999E-3</v>
      </c>
      <c r="F2249" s="27">
        <f t="shared" ref="F2249:F2312" si="35">ROUND(A2249,0)</f>
        <v>75</v>
      </c>
    </row>
    <row r="2250" spans="1:6" x14ac:dyDescent="0.25">
      <c r="A2250" s="26">
        <v>74.7667</v>
      </c>
      <c r="B2250" s="17">
        <v>0.11</v>
      </c>
      <c r="C2250" s="17">
        <v>3.0588000000000001E-2</v>
      </c>
      <c r="D2250" s="17">
        <v>5.5999999999999999E-3</v>
      </c>
      <c r="E2250" s="17">
        <v>2.0569999999999998E-3</v>
      </c>
      <c r="F2250" s="27">
        <f t="shared" si="35"/>
        <v>75</v>
      </c>
    </row>
    <row r="2251" spans="1:6" x14ac:dyDescent="0.25">
      <c r="A2251" s="26">
        <v>74.8</v>
      </c>
      <c r="B2251" s="17">
        <v>0.11</v>
      </c>
      <c r="C2251" s="17">
        <v>3.0553E-2</v>
      </c>
      <c r="D2251" s="17">
        <v>5.5999999999999999E-3</v>
      </c>
      <c r="F2251" s="27">
        <f t="shared" si="35"/>
        <v>75</v>
      </c>
    </row>
    <row r="2252" spans="1:6" x14ac:dyDescent="0.25">
      <c r="A2252" s="26">
        <v>74.833299999999994</v>
      </c>
      <c r="B2252" s="17">
        <v>0.11</v>
      </c>
      <c r="C2252" s="17">
        <v>3.0519000000000001E-2</v>
      </c>
      <c r="D2252" s="17">
        <v>5.5970000000000004E-3</v>
      </c>
      <c r="E2252" s="17">
        <v>2.0569999999999998E-3</v>
      </c>
      <c r="F2252" s="27">
        <f t="shared" si="35"/>
        <v>75</v>
      </c>
    </row>
    <row r="2253" spans="1:6" x14ac:dyDescent="0.25">
      <c r="A2253" s="26">
        <v>74.866699999999994</v>
      </c>
      <c r="B2253" s="17">
        <v>0.11</v>
      </c>
      <c r="C2253" s="17">
        <v>3.0488999999999999E-2</v>
      </c>
      <c r="D2253" s="17">
        <v>5.5929999999999999E-3</v>
      </c>
      <c r="E2253" s="17">
        <v>2.052E-3</v>
      </c>
      <c r="F2253" s="27">
        <f t="shared" si="35"/>
        <v>75</v>
      </c>
    </row>
    <row r="2254" spans="1:6" x14ac:dyDescent="0.25">
      <c r="A2254" s="26">
        <v>74.900000000000006</v>
      </c>
      <c r="B2254" s="17">
        <v>0.11</v>
      </c>
      <c r="C2254" s="17">
        <v>3.0425000000000001E-2</v>
      </c>
      <c r="D2254" s="17">
        <v>5.5820000000000002E-3</v>
      </c>
      <c r="E2254" s="17">
        <v>2.0470000000000002E-3</v>
      </c>
      <c r="F2254" s="27">
        <f t="shared" si="35"/>
        <v>75</v>
      </c>
    </row>
    <row r="2255" spans="1:6" x14ac:dyDescent="0.25">
      <c r="A2255" s="26">
        <v>74.933300000000003</v>
      </c>
      <c r="B2255" s="17">
        <v>0.11</v>
      </c>
      <c r="C2255" s="17">
        <v>3.04E-2</v>
      </c>
      <c r="D2255" s="17">
        <v>5.5770000000000004E-3</v>
      </c>
      <c r="F2255" s="27">
        <f t="shared" si="35"/>
        <v>75</v>
      </c>
    </row>
    <row r="2256" spans="1:6" x14ac:dyDescent="0.25">
      <c r="A2256" s="26">
        <v>74.966700000000003</v>
      </c>
      <c r="B2256" s="17">
        <v>0.11</v>
      </c>
      <c r="C2256" s="17">
        <v>3.0370000000000001E-2</v>
      </c>
      <c r="D2256" s="17">
        <v>5.5690000000000002E-3</v>
      </c>
      <c r="E2256" s="17">
        <v>2.0470000000000002E-3</v>
      </c>
      <c r="F2256" s="27">
        <f t="shared" si="35"/>
        <v>75</v>
      </c>
    </row>
    <row r="2257" spans="1:6" x14ac:dyDescent="0.25">
      <c r="A2257" s="26">
        <v>75</v>
      </c>
      <c r="B2257" s="17">
        <v>0.11</v>
      </c>
      <c r="C2257" s="17">
        <v>3.0331E-2</v>
      </c>
      <c r="D2257" s="17">
        <v>5.5640000000000004E-3</v>
      </c>
      <c r="F2257" s="27">
        <f t="shared" si="35"/>
        <v>75</v>
      </c>
    </row>
    <row r="2258" spans="1:6" x14ac:dyDescent="0.25">
      <c r="A2258" s="26">
        <v>75.033299999999997</v>
      </c>
      <c r="B2258" s="17">
        <v>0.11</v>
      </c>
      <c r="C2258" s="17">
        <v>3.0290999999999998E-2</v>
      </c>
      <c r="D2258" s="17">
        <v>5.5599999999999998E-3</v>
      </c>
      <c r="E2258" s="17">
        <v>2.0470000000000002E-3</v>
      </c>
      <c r="F2258" s="27">
        <f t="shared" si="35"/>
        <v>75</v>
      </c>
    </row>
    <row r="2259" spans="1:6" x14ac:dyDescent="0.25">
      <c r="A2259" s="26">
        <v>75.066699999999997</v>
      </c>
      <c r="B2259" s="17">
        <v>0.11</v>
      </c>
      <c r="C2259" s="17">
        <v>3.0231999999999998E-2</v>
      </c>
      <c r="D2259" s="17">
        <v>5.535E-3</v>
      </c>
      <c r="E2259" s="17">
        <v>2.042E-3</v>
      </c>
      <c r="F2259" s="27">
        <f t="shared" si="35"/>
        <v>75</v>
      </c>
    </row>
    <row r="2260" spans="1:6" x14ac:dyDescent="0.25">
      <c r="A2260" s="26">
        <v>75.099999999999994</v>
      </c>
      <c r="B2260" s="17">
        <v>0.11</v>
      </c>
      <c r="C2260" s="17">
        <v>3.0186999999999999E-2</v>
      </c>
      <c r="D2260" s="17">
        <v>5.5240000000000003E-3</v>
      </c>
      <c r="E2260" s="17">
        <v>2.042E-3</v>
      </c>
      <c r="F2260" s="27">
        <f t="shared" si="35"/>
        <v>75</v>
      </c>
    </row>
    <row r="2261" spans="1:6" x14ac:dyDescent="0.25">
      <c r="A2261" s="26">
        <v>75.133300000000006</v>
      </c>
      <c r="B2261" s="17">
        <v>0.11</v>
      </c>
      <c r="C2261" s="17">
        <v>3.0141999999999999E-2</v>
      </c>
      <c r="D2261" s="17">
        <v>5.5189999999999996E-3</v>
      </c>
      <c r="E2261" s="17">
        <v>2.032E-3</v>
      </c>
      <c r="F2261" s="27">
        <f t="shared" si="35"/>
        <v>75</v>
      </c>
    </row>
    <row r="2262" spans="1:6" x14ac:dyDescent="0.25">
      <c r="A2262" s="26">
        <v>75.166700000000006</v>
      </c>
      <c r="B2262" s="17">
        <v>0.11</v>
      </c>
      <c r="C2262" s="17">
        <v>3.0106999999999998E-2</v>
      </c>
      <c r="D2262" s="17">
        <v>5.5149999999999999E-3</v>
      </c>
      <c r="E2262" s="17">
        <v>2.0270000000000002E-3</v>
      </c>
      <c r="F2262" s="27">
        <f t="shared" si="35"/>
        <v>75</v>
      </c>
    </row>
    <row r="2263" spans="1:6" x14ac:dyDescent="0.25">
      <c r="A2263" s="26">
        <v>75.2</v>
      </c>
      <c r="B2263" s="17">
        <v>0.11</v>
      </c>
      <c r="C2263" s="17">
        <v>3.0082000000000001E-2</v>
      </c>
      <c r="D2263" s="17">
        <v>5.5050000000000003E-3</v>
      </c>
      <c r="E2263" s="17">
        <v>2.0230000000000001E-3</v>
      </c>
      <c r="F2263" s="27">
        <f t="shared" si="35"/>
        <v>75</v>
      </c>
    </row>
    <row r="2264" spans="1:6" x14ac:dyDescent="0.25">
      <c r="A2264" s="26">
        <v>75.2333</v>
      </c>
      <c r="B2264" s="17">
        <v>0.11</v>
      </c>
      <c r="C2264" s="17">
        <v>3.0067E-2</v>
      </c>
      <c r="E2264" s="17">
        <v>2.0230000000000001E-3</v>
      </c>
      <c r="F2264" s="27">
        <f t="shared" si="35"/>
        <v>75</v>
      </c>
    </row>
    <row r="2265" spans="1:6" x14ac:dyDescent="0.25">
      <c r="A2265" s="26">
        <v>75.2667</v>
      </c>
      <c r="B2265" s="17">
        <v>0.11</v>
      </c>
      <c r="C2265" s="17">
        <v>3.0027000000000002E-2</v>
      </c>
      <c r="D2265" s="17">
        <v>5.489E-3</v>
      </c>
      <c r="F2265" s="27">
        <f t="shared" si="35"/>
        <v>75</v>
      </c>
    </row>
    <row r="2266" spans="1:6" x14ac:dyDescent="0.25">
      <c r="A2266" s="26">
        <v>75.3</v>
      </c>
      <c r="B2266" s="17">
        <v>0.11</v>
      </c>
      <c r="C2266" s="17">
        <v>3.0006999999999999E-2</v>
      </c>
      <c r="D2266" s="17">
        <v>5.4850000000000003E-3</v>
      </c>
      <c r="E2266" s="17">
        <v>2.0179999999999998E-3</v>
      </c>
      <c r="F2266" s="27">
        <f t="shared" si="35"/>
        <v>75</v>
      </c>
    </row>
    <row r="2267" spans="1:6" x14ac:dyDescent="0.25">
      <c r="A2267" s="26">
        <v>75.333299999999994</v>
      </c>
      <c r="B2267" s="17">
        <v>0.11</v>
      </c>
      <c r="C2267" s="17">
        <v>2.9996999999999999E-2</v>
      </c>
      <c r="D2267" s="17">
        <v>5.476E-3</v>
      </c>
      <c r="E2267" s="17">
        <v>2.0179999999999998E-3</v>
      </c>
      <c r="F2267" s="27">
        <f t="shared" si="35"/>
        <v>75</v>
      </c>
    </row>
    <row r="2268" spans="1:6" x14ac:dyDescent="0.25">
      <c r="A2268" s="26">
        <v>75.366699999999994</v>
      </c>
      <c r="B2268" s="17">
        <v>0.11</v>
      </c>
      <c r="C2268" s="17">
        <v>2.9967000000000001E-2</v>
      </c>
      <c r="D2268" s="17">
        <v>5.4710000000000002E-3</v>
      </c>
      <c r="F2268" s="27">
        <f t="shared" si="35"/>
        <v>75</v>
      </c>
    </row>
    <row r="2269" spans="1:6" x14ac:dyDescent="0.25">
      <c r="A2269" s="26">
        <v>75.400000000000006</v>
      </c>
      <c r="B2269" s="17">
        <v>0.11</v>
      </c>
      <c r="C2269" s="17">
        <v>2.9951999999999999E-2</v>
      </c>
      <c r="D2269" s="17">
        <v>5.457E-3</v>
      </c>
      <c r="F2269" s="27">
        <f t="shared" si="35"/>
        <v>75</v>
      </c>
    </row>
    <row r="2270" spans="1:6" x14ac:dyDescent="0.25">
      <c r="A2270" s="26">
        <v>75.433300000000003</v>
      </c>
      <c r="B2270" s="17">
        <v>0.11</v>
      </c>
      <c r="C2270" s="17">
        <v>2.9926000000000001E-2</v>
      </c>
      <c r="D2270" s="17">
        <v>5.45E-3</v>
      </c>
      <c r="E2270" s="17">
        <v>2.0179999999999998E-3</v>
      </c>
      <c r="F2270" s="27">
        <f t="shared" si="35"/>
        <v>75</v>
      </c>
    </row>
    <row r="2271" spans="1:6" x14ac:dyDescent="0.25">
      <c r="A2271" s="26">
        <v>75.466700000000003</v>
      </c>
      <c r="B2271" s="17">
        <v>0.11</v>
      </c>
      <c r="C2271" s="17">
        <v>2.9876E-2</v>
      </c>
      <c r="D2271" s="17">
        <v>5.4479999999999997E-3</v>
      </c>
      <c r="E2271" s="17">
        <v>2.013E-3</v>
      </c>
      <c r="F2271" s="27">
        <f t="shared" si="35"/>
        <v>75</v>
      </c>
    </row>
    <row r="2272" spans="1:6" x14ac:dyDescent="0.25">
      <c r="A2272" s="26">
        <v>75.5</v>
      </c>
      <c r="B2272" s="17">
        <v>0.11</v>
      </c>
      <c r="C2272" s="17">
        <v>2.9850999999999999E-2</v>
      </c>
      <c r="D2272" s="17">
        <v>5.4409999999999997E-3</v>
      </c>
      <c r="E2272" s="17">
        <v>2.013E-3</v>
      </c>
      <c r="F2272" s="27">
        <f t="shared" si="35"/>
        <v>76</v>
      </c>
    </row>
    <row r="2273" spans="1:6" x14ac:dyDescent="0.25">
      <c r="A2273" s="26">
        <v>75.533299999999997</v>
      </c>
      <c r="B2273" s="17">
        <v>0.11</v>
      </c>
      <c r="C2273" s="17">
        <v>2.9801000000000001E-2</v>
      </c>
      <c r="D2273" s="17">
        <v>5.437E-3</v>
      </c>
      <c r="E2273" s="17">
        <v>2.013E-3</v>
      </c>
      <c r="F2273" s="27">
        <f t="shared" si="35"/>
        <v>76</v>
      </c>
    </row>
    <row r="2274" spans="1:6" x14ac:dyDescent="0.25">
      <c r="A2274" s="26">
        <v>75.566699999999997</v>
      </c>
      <c r="B2274" s="17">
        <v>0.11</v>
      </c>
      <c r="C2274" s="17">
        <v>2.9756000000000001E-2</v>
      </c>
      <c r="D2274" s="17">
        <v>5.4320000000000002E-3</v>
      </c>
      <c r="E2274" s="17">
        <v>2.0079999999999998E-3</v>
      </c>
      <c r="F2274" s="27">
        <f t="shared" si="35"/>
        <v>76</v>
      </c>
    </row>
    <row r="2275" spans="1:6" x14ac:dyDescent="0.25">
      <c r="A2275" s="26">
        <v>75.599999999999994</v>
      </c>
      <c r="B2275" s="17">
        <v>0.11</v>
      </c>
      <c r="C2275" s="17">
        <v>2.9735999999999999E-2</v>
      </c>
      <c r="D2275" s="17">
        <v>5.4299999999999999E-3</v>
      </c>
      <c r="E2275" s="17">
        <v>1.993E-3</v>
      </c>
      <c r="F2275" s="27">
        <f t="shared" si="35"/>
        <v>76</v>
      </c>
    </row>
    <row r="2276" spans="1:6" x14ac:dyDescent="0.25">
      <c r="A2276" s="26">
        <v>75.633300000000006</v>
      </c>
      <c r="B2276" s="17">
        <v>0.11</v>
      </c>
      <c r="C2276" s="17">
        <v>2.9706E-2</v>
      </c>
      <c r="D2276" s="17">
        <v>5.4209999999999996E-3</v>
      </c>
      <c r="F2276" s="27">
        <f t="shared" si="35"/>
        <v>76</v>
      </c>
    </row>
    <row r="2277" spans="1:6" x14ac:dyDescent="0.25">
      <c r="A2277" s="26">
        <v>75.666700000000006</v>
      </c>
      <c r="B2277" s="17">
        <v>0.11</v>
      </c>
      <c r="C2277" s="17">
        <v>2.9690999999999999E-2</v>
      </c>
      <c r="D2277" s="17">
        <v>5.4120000000000001E-3</v>
      </c>
      <c r="F2277" s="27">
        <f t="shared" si="35"/>
        <v>76</v>
      </c>
    </row>
    <row r="2278" spans="1:6" x14ac:dyDescent="0.25">
      <c r="A2278" s="26">
        <v>75.7</v>
      </c>
      <c r="B2278" s="17">
        <v>0.11</v>
      </c>
      <c r="C2278" s="17">
        <v>2.9666000000000001E-2</v>
      </c>
      <c r="D2278" s="17">
        <v>5.4070000000000003E-3</v>
      </c>
      <c r="E2278" s="17">
        <v>1.9780000000000002E-3</v>
      </c>
      <c r="F2278" s="27">
        <f t="shared" si="35"/>
        <v>76</v>
      </c>
    </row>
    <row r="2279" spans="1:6" x14ac:dyDescent="0.25">
      <c r="A2279" s="26">
        <v>75.7333</v>
      </c>
      <c r="B2279" s="17">
        <v>0.11</v>
      </c>
      <c r="C2279" s="17">
        <v>2.9661E-2</v>
      </c>
      <c r="D2279" s="17">
        <v>5.4019999999999997E-3</v>
      </c>
      <c r="F2279" s="27">
        <f t="shared" si="35"/>
        <v>76</v>
      </c>
    </row>
    <row r="2280" spans="1:6" x14ac:dyDescent="0.25">
      <c r="A2280" s="26">
        <v>75.7667</v>
      </c>
      <c r="B2280" s="17">
        <v>0.11</v>
      </c>
      <c r="C2280" s="17">
        <v>2.9631000000000001E-2</v>
      </c>
      <c r="D2280" s="17">
        <v>5.4019999999999997E-3</v>
      </c>
      <c r="E2280" s="17">
        <v>1.9780000000000002E-3</v>
      </c>
      <c r="F2280" s="27">
        <f t="shared" si="35"/>
        <v>76</v>
      </c>
    </row>
    <row r="2281" spans="1:6" x14ac:dyDescent="0.25">
      <c r="A2281" s="26">
        <v>75.8</v>
      </c>
      <c r="B2281" s="17">
        <v>0.11</v>
      </c>
      <c r="C2281" s="17">
        <v>2.9600999999999999E-2</v>
      </c>
      <c r="D2281" s="17">
        <v>5.398E-3</v>
      </c>
      <c r="E2281" s="17">
        <v>1.9729999999999999E-3</v>
      </c>
      <c r="F2281" s="27">
        <f t="shared" si="35"/>
        <v>76</v>
      </c>
    </row>
    <row r="2282" spans="1:6" x14ac:dyDescent="0.25">
      <c r="A2282" s="26">
        <v>75.833299999999994</v>
      </c>
      <c r="B2282" s="17">
        <v>0.11</v>
      </c>
      <c r="C2282" s="17">
        <v>2.9581E-2</v>
      </c>
      <c r="D2282" s="17">
        <v>5.3889999999999997E-3</v>
      </c>
      <c r="E2282" s="17">
        <v>1.9680000000000001E-3</v>
      </c>
      <c r="F2282" s="27">
        <f t="shared" si="35"/>
        <v>76</v>
      </c>
    </row>
    <row r="2283" spans="1:6" x14ac:dyDescent="0.25">
      <c r="A2283" s="26">
        <v>75.866699999999994</v>
      </c>
      <c r="B2283" s="17">
        <v>0.11</v>
      </c>
      <c r="C2283" s="17">
        <v>2.9545999999999999E-2</v>
      </c>
      <c r="D2283" s="17">
        <v>5.3769999999999998E-3</v>
      </c>
      <c r="F2283" s="27">
        <f t="shared" si="35"/>
        <v>76</v>
      </c>
    </row>
    <row r="2284" spans="1:6" x14ac:dyDescent="0.25">
      <c r="A2284" s="26">
        <v>75.900000000000006</v>
      </c>
      <c r="B2284" s="17">
        <v>0.11</v>
      </c>
      <c r="C2284" s="17">
        <v>2.9526E-2</v>
      </c>
      <c r="D2284" s="17">
        <v>5.3769999999999998E-3</v>
      </c>
      <c r="E2284" s="17">
        <v>1.9629999999999999E-3</v>
      </c>
      <c r="F2284" s="27">
        <f t="shared" si="35"/>
        <v>76</v>
      </c>
    </row>
    <row r="2285" spans="1:6" x14ac:dyDescent="0.25">
      <c r="A2285" s="26">
        <v>75.933300000000003</v>
      </c>
      <c r="B2285" s="17">
        <v>0.11</v>
      </c>
      <c r="C2285" s="17">
        <v>2.9510999999999999E-2</v>
      </c>
      <c r="D2285" s="17">
        <v>5.3610000000000003E-3</v>
      </c>
      <c r="F2285" s="27">
        <f t="shared" si="35"/>
        <v>76</v>
      </c>
    </row>
    <row r="2286" spans="1:6" x14ac:dyDescent="0.25">
      <c r="A2286" s="26">
        <v>75.966700000000003</v>
      </c>
      <c r="B2286" s="17">
        <v>0.11</v>
      </c>
      <c r="C2286" s="17">
        <v>2.9475999999999999E-2</v>
      </c>
      <c r="D2286" s="17">
        <v>5.3540000000000003E-3</v>
      </c>
      <c r="E2286" s="17">
        <v>1.9629999999999999E-3</v>
      </c>
      <c r="F2286" s="27">
        <f t="shared" si="35"/>
        <v>76</v>
      </c>
    </row>
    <row r="2287" spans="1:6" x14ac:dyDescent="0.25">
      <c r="A2287" s="26">
        <v>76</v>
      </c>
      <c r="B2287" s="17">
        <v>0.11</v>
      </c>
      <c r="C2287" s="17">
        <v>2.9426000000000001E-2</v>
      </c>
      <c r="D2287" s="17">
        <v>5.3429999999999997E-3</v>
      </c>
      <c r="E2287" s="17">
        <v>1.9629999999999999E-3</v>
      </c>
      <c r="F2287" s="27">
        <f t="shared" si="35"/>
        <v>76</v>
      </c>
    </row>
    <row r="2288" spans="1:6" x14ac:dyDescent="0.25">
      <c r="A2288" s="26">
        <v>76.033299999999997</v>
      </c>
      <c r="B2288" s="17">
        <v>0.11</v>
      </c>
      <c r="C2288" s="17">
        <v>2.9345E-2</v>
      </c>
      <c r="D2288" s="17">
        <v>5.339E-3</v>
      </c>
      <c r="E2288" s="17">
        <v>1.9530000000000001E-3</v>
      </c>
      <c r="F2288" s="27">
        <f t="shared" si="35"/>
        <v>76</v>
      </c>
    </row>
    <row r="2289" spans="1:6" x14ac:dyDescent="0.25">
      <c r="A2289" s="26">
        <v>76.066699999999997</v>
      </c>
      <c r="B2289" s="17">
        <v>0.11</v>
      </c>
      <c r="C2289" s="17">
        <v>2.9315000000000001E-2</v>
      </c>
      <c r="D2289" s="17">
        <v>5.3090000000000004E-3</v>
      </c>
      <c r="E2289" s="17">
        <v>1.9380000000000001E-3</v>
      </c>
      <c r="F2289" s="27">
        <f t="shared" si="35"/>
        <v>76</v>
      </c>
    </row>
    <row r="2290" spans="1:6" x14ac:dyDescent="0.25">
      <c r="A2290" s="26">
        <v>76.099999999999994</v>
      </c>
      <c r="B2290" s="17">
        <v>0.11</v>
      </c>
      <c r="C2290" s="17">
        <v>2.9260000000000001E-2</v>
      </c>
      <c r="D2290" s="17">
        <v>5.2909999999999997E-3</v>
      </c>
      <c r="E2290" s="17">
        <v>1.934E-3</v>
      </c>
      <c r="F2290" s="27">
        <f t="shared" si="35"/>
        <v>76</v>
      </c>
    </row>
    <row r="2291" spans="1:6" x14ac:dyDescent="0.25">
      <c r="A2291" s="26">
        <v>76.133300000000006</v>
      </c>
      <c r="B2291" s="17">
        <v>0.11</v>
      </c>
      <c r="C2291" s="17">
        <v>2.9215000000000001E-2</v>
      </c>
      <c r="D2291" s="17">
        <v>5.2839999999999996E-3</v>
      </c>
      <c r="E2291" s="17">
        <v>1.934E-3</v>
      </c>
      <c r="F2291" s="27">
        <f t="shared" si="35"/>
        <v>76</v>
      </c>
    </row>
    <row r="2292" spans="1:6" x14ac:dyDescent="0.25">
      <c r="A2292" s="26">
        <v>76.166700000000006</v>
      </c>
      <c r="B2292" s="17">
        <v>0.11</v>
      </c>
      <c r="C2292" s="17">
        <v>2.9204999999999998E-2</v>
      </c>
      <c r="D2292" s="17">
        <v>5.2789999999999998E-3</v>
      </c>
      <c r="F2292" s="27">
        <f t="shared" si="35"/>
        <v>76</v>
      </c>
    </row>
    <row r="2293" spans="1:6" x14ac:dyDescent="0.25">
      <c r="A2293" s="26">
        <v>76.2</v>
      </c>
      <c r="B2293" s="17">
        <v>0.11</v>
      </c>
      <c r="C2293" s="17">
        <v>2.9180000000000001E-2</v>
      </c>
      <c r="D2293" s="17">
        <v>5.2680000000000001E-3</v>
      </c>
      <c r="F2293" s="27">
        <f t="shared" si="35"/>
        <v>76</v>
      </c>
    </row>
    <row r="2294" spans="1:6" x14ac:dyDescent="0.25">
      <c r="A2294" s="26">
        <v>76.2333</v>
      </c>
      <c r="B2294" s="17">
        <v>0.11</v>
      </c>
      <c r="C2294" s="17">
        <v>2.9144E-2</v>
      </c>
      <c r="D2294" s="17">
        <v>5.2630000000000003E-3</v>
      </c>
      <c r="E2294" s="17">
        <v>1.9289999999999999E-3</v>
      </c>
      <c r="F2294" s="27">
        <f t="shared" si="35"/>
        <v>76</v>
      </c>
    </row>
    <row r="2295" spans="1:6" x14ac:dyDescent="0.25">
      <c r="A2295" s="26">
        <v>76.2667</v>
      </c>
      <c r="B2295" s="17">
        <v>0.11</v>
      </c>
      <c r="C2295" s="17">
        <v>2.9128999999999999E-2</v>
      </c>
      <c r="D2295" s="17">
        <v>5.2570000000000004E-3</v>
      </c>
      <c r="E2295" s="17">
        <v>1.9189999999999999E-3</v>
      </c>
      <c r="F2295" s="27">
        <f t="shared" si="35"/>
        <v>76</v>
      </c>
    </row>
    <row r="2296" spans="1:6" x14ac:dyDescent="0.25">
      <c r="A2296" s="26">
        <v>76.3</v>
      </c>
      <c r="B2296" s="17">
        <v>0.11</v>
      </c>
      <c r="C2296" s="17">
        <v>2.9089E-2</v>
      </c>
      <c r="D2296" s="17">
        <v>5.2469999999999999E-3</v>
      </c>
      <c r="E2296" s="17">
        <v>1.9139999999999999E-3</v>
      </c>
      <c r="F2296" s="27">
        <f t="shared" si="35"/>
        <v>76</v>
      </c>
    </row>
    <row r="2297" spans="1:6" x14ac:dyDescent="0.25">
      <c r="A2297" s="26">
        <v>76.333299999999994</v>
      </c>
      <c r="B2297" s="17">
        <v>0.11</v>
      </c>
      <c r="C2297" s="17">
        <v>2.9064E-2</v>
      </c>
      <c r="D2297" s="17">
        <v>5.2379999999999996E-3</v>
      </c>
      <c r="E2297" s="17">
        <v>1.9139999999999999E-3</v>
      </c>
      <c r="F2297" s="27">
        <f t="shared" si="35"/>
        <v>76</v>
      </c>
    </row>
    <row r="2298" spans="1:6" x14ac:dyDescent="0.25">
      <c r="A2298" s="26">
        <v>76.366699999999994</v>
      </c>
      <c r="B2298" s="17">
        <v>0.11</v>
      </c>
      <c r="C2298" s="17">
        <v>2.9033E-2</v>
      </c>
      <c r="D2298" s="17">
        <v>5.2290000000000001E-3</v>
      </c>
      <c r="F2298" s="27">
        <f t="shared" si="35"/>
        <v>76</v>
      </c>
    </row>
    <row r="2299" spans="1:6" x14ac:dyDescent="0.25">
      <c r="A2299" s="26">
        <v>76.400000000000006</v>
      </c>
      <c r="B2299" s="17">
        <v>0.11</v>
      </c>
      <c r="C2299" s="17">
        <v>2.9013000000000001E-2</v>
      </c>
      <c r="D2299" s="17">
        <v>5.2199999999999998E-3</v>
      </c>
      <c r="F2299" s="27">
        <f t="shared" si="35"/>
        <v>76</v>
      </c>
    </row>
    <row r="2300" spans="1:6" x14ac:dyDescent="0.25">
      <c r="A2300" s="26">
        <v>76.433300000000003</v>
      </c>
      <c r="B2300" s="17">
        <v>0.11</v>
      </c>
      <c r="C2300" s="17">
        <v>2.8988E-2</v>
      </c>
      <c r="D2300" s="17">
        <v>5.2129999999999998E-3</v>
      </c>
      <c r="E2300" s="17">
        <v>1.9139999999999999E-3</v>
      </c>
      <c r="F2300" s="27">
        <f t="shared" si="35"/>
        <v>76</v>
      </c>
    </row>
    <row r="2301" spans="1:6" x14ac:dyDescent="0.25">
      <c r="A2301" s="26">
        <v>76.466700000000003</v>
      </c>
      <c r="B2301" s="17">
        <v>0.11</v>
      </c>
      <c r="C2301" s="17">
        <v>2.8951999999999999E-2</v>
      </c>
      <c r="D2301" s="17">
        <v>5.2090000000000001E-3</v>
      </c>
      <c r="E2301" s="17">
        <v>1.9139999999999999E-3</v>
      </c>
      <c r="F2301" s="27">
        <f t="shared" si="35"/>
        <v>76</v>
      </c>
    </row>
    <row r="2302" spans="1:6" x14ac:dyDescent="0.25">
      <c r="A2302" s="26">
        <v>76.5</v>
      </c>
      <c r="B2302" s="17">
        <v>0.11</v>
      </c>
      <c r="C2302" s="17">
        <v>2.8937000000000001E-2</v>
      </c>
      <c r="D2302" s="17">
        <v>5.2090000000000001E-3</v>
      </c>
      <c r="E2302" s="17">
        <v>1.9139999999999999E-3</v>
      </c>
      <c r="F2302" s="27">
        <f t="shared" si="35"/>
        <v>77</v>
      </c>
    </row>
    <row r="2303" spans="1:6" x14ac:dyDescent="0.25">
      <c r="A2303" s="26">
        <v>76.533299999999997</v>
      </c>
      <c r="B2303" s="17">
        <v>0.11</v>
      </c>
      <c r="C2303" s="17">
        <v>2.8902000000000001E-2</v>
      </c>
      <c r="D2303" s="17">
        <v>5.1929999999999997E-3</v>
      </c>
      <c r="E2303" s="17">
        <v>1.9090000000000001E-3</v>
      </c>
      <c r="F2303" s="27">
        <f t="shared" si="35"/>
        <v>77</v>
      </c>
    </row>
    <row r="2304" spans="1:6" x14ac:dyDescent="0.25">
      <c r="A2304" s="26">
        <v>76.566699999999997</v>
      </c>
      <c r="B2304" s="17">
        <v>0.11</v>
      </c>
      <c r="C2304" s="17">
        <v>2.8857000000000001E-2</v>
      </c>
      <c r="D2304" s="17">
        <v>5.1830000000000001E-3</v>
      </c>
      <c r="E2304" s="17">
        <v>1.9040000000000001E-3</v>
      </c>
      <c r="F2304" s="27">
        <f t="shared" si="35"/>
        <v>77</v>
      </c>
    </row>
    <row r="2305" spans="1:6" x14ac:dyDescent="0.25">
      <c r="A2305" s="26">
        <v>76.599999999999994</v>
      </c>
      <c r="B2305" s="17">
        <v>0.11</v>
      </c>
      <c r="C2305" s="17">
        <v>2.8842E-2</v>
      </c>
      <c r="D2305" s="17">
        <v>5.1789999999999996E-3</v>
      </c>
      <c r="F2305" s="27">
        <f t="shared" si="35"/>
        <v>77</v>
      </c>
    </row>
    <row r="2306" spans="1:6" x14ac:dyDescent="0.25">
      <c r="A2306" s="26">
        <v>76.633300000000006</v>
      </c>
      <c r="B2306" s="17">
        <v>0.11</v>
      </c>
      <c r="C2306" s="17">
        <v>2.8816000000000001E-2</v>
      </c>
      <c r="D2306" s="17">
        <v>5.1789999999999996E-3</v>
      </c>
      <c r="E2306" s="17">
        <v>1.9040000000000001E-3</v>
      </c>
      <c r="F2306" s="27">
        <f t="shared" si="35"/>
        <v>77</v>
      </c>
    </row>
    <row r="2307" spans="1:6" x14ac:dyDescent="0.25">
      <c r="A2307" s="26">
        <v>76.666700000000006</v>
      </c>
      <c r="B2307" s="17">
        <v>0.11</v>
      </c>
      <c r="C2307" s="17">
        <v>2.8801E-2</v>
      </c>
      <c r="D2307" s="17">
        <v>5.1739999999999998E-3</v>
      </c>
      <c r="E2307" s="17">
        <v>1.9040000000000001E-3</v>
      </c>
      <c r="F2307" s="27">
        <f t="shared" si="35"/>
        <v>77</v>
      </c>
    </row>
    <row r="2308" spans="1:6" x14ac:dyDescent="0.25">
      <c r="A2308" s="26">
        <v>76.7</v>
      </c>
      <c r="B2308" s="17">
        <v>0.11</v>
      </c>
      <c r="C2308" s="17">
        <v>2.8785999999999999E-2</v>
      </c>
      <c r="D2308" s="17">
        <v>5.1720000000000004E-3</v>
      </c>
      <c r="E2308" s="17">
        <v>1.8940000000000001E-3</v>
      </c>
      <c r="F2308" s="27">
        <f t="shared" si="35"/>
        <v>77</v>
      </c>
    </row>
    <row r="2309" spans="1:6" x14ac:dyDescent="0.25">
      <c r="A2309" s="26">
        <v>76.7333</v>
      </c>
      <c r="B2309" s="17">
        <v>0.11</v>
      </c>
      <c r="C2309" s="17">
        <v>2.8760999999999998E-2</v>
      </c>
      <c r="D2309" s="17">
        <v>5.1679999999999999E-3</v>
      </c>
      <c r="E2309" s="17">
        <v>1.8940000000000001E-3</v>
      </c>
      <c r="F2309" s="27">
        <f t="shared" si="35"/>
        <v>77</v>
      </c>
    </row>
    <row r="2310" spans="1:6" x14ac:dyDescent="0.25">
      <c r="A2310" s="26">
        <v>76.7667</v>
      </c>
      <c r="B2310" s="17">
        <v>0.11</v>
      </c>
      <c r="C2310" s="17">
        <v>2.8736000000000001E-2</v>
      </c>
      <c r="D2310" s="17">
        <v>5.1630000000000001E-3</v>
      </c>
      <c r="E2310" s="17">
        <v>1.8890000000000001E-3</v>
      </c>
      <c r="F2310" s="27">
        <f t="shared" si="35"/>
        <v>77</v>
      </c>
    </row>
    <row r="2311" spans="1:6" x14ac:dyDescent="0.25">
      <c r="A2311" s="26">
        <v>76.8</v>
      </c>
      <c r="B2311" s="17">
        <v>0.11</v>
      </c>
      <c r="C2311" s="17">
        <v>2.8705000000000001E-2</v>
      </c>
      <c r="D2311" s="17">
        <v>5.1580000000000003E-3</v>
      </c>
      <c r="E2311" s="17">
        <v>1.884E-3</v>
      </c>
      <c r="F2311" s="27">
        <f t="shared" si="35"/>
        <v>77</v>
      </c>
    </row>
    <row r="2312" spans="1:6" x14ac:dyDescent="0.25">
      <c r="A2312" s="26">
        <v>76.833299999999994</v>
      </c>
      <c r="B2312" s="17">
        <v>0.11</v>
      </c>
      <c r="C2312" s="17">
        <v>2.8670000000000001E-2</v>
      </c>
      <c r="D2312" s="17">
        <v>5.1520000000000003E-3</v>
      </c>
      <c r="E2312" s="17">
        <v>1.879E-3</v>
      </c>
      <c r="F2312" s="27">
        <f t="shared" si="35"/>
        <v>77</v>
      </c>
    </row>
    <row r="2313" spans="1:6" x14ac:dyDescent="0.25">
      <c r="A2313" s="26">
        <v>76.866699999999994</v>
      </c>
      <c r="B2313" s="17">
        <v>0.11</v>
      </c>
      <c r="C2313" s="17">
        <v>2.8655E-2</v>
      </c>
      <c r="D2313" s="17">
        <v>5.1469999999999997E-3</v>
      </c>
      <c r="F2313" s="27">
        <f t="shared" ref="F2313:F2376" si="36">ROUND(A2313,0)</f>
        <v>77</v>
      </c>
    </row>
    <row r="2314" spans="1:6" x14ac:dyDescent="0.25">
      <c r="A2314" s="26">
        <v>76.900000000000006</v>
      </c>
      <c r="B2314" s="17">
        <v>0.11</v>
      </c>
      <c r="C2314" s="17">
        <v>2.8624E-2</v>
      </c>
      <c r="D2314" s="17">
        <v>5.1399999999999996E-3</v>
      </c>
      <c r="E2314" s="17">
        <v>1.879E-3</v>
      </c>
      <c r="F2314" s="27">
        <f t="shared" si="36"/>
        <v>77</v>
      </c>
    </row>
    <row r="2315" spans="1:6" x14ac:dyDescent="0.25">
      <c r="A2315" s="26">
        <v>76.933300000000003</v>
      </c>
      <c r="B2315" s="17">
        <v>0.11</v>
      </c>
      <c r="C2315" s="17">
        <v>2.8589E-2</v>
      </c>
      <c r="D2315" s="17">
        <v>5.1359999999999999E-3</v>
      </c>
      <c r="E2315" s="17">
        <v>1.879E-3</v>
      </c>
      <c r="F2315" s="27">
        <f t="shared" si="36"/>
        <v>77</v>
      </c>
    </row>
    <row r="2316" spans="1:6" x14ac:dyDescent="0.25">
      <c r="A2316" s="26">
        <v>76.966700000000003</v>
      </c>
      <c r="B2316" s="17">
        <v>0.11</v>
      </c>
      <c r="C2316" s="17">
        <v>2.8554E-2</v>
      </c>
      <c r="D2316" s="17">
        <v>5.1289999999999999E-3</v>
      </c>
      <c r="E2316" s="17">
        <v>1.879E-3</v>
      </c>
      <c r="F2316" s="27">
        <f t="shared" si="36"/>
        <v>77</v>
      </c>
    </row>
    <row r="2317" spans="1:6" x14ac:dyDescent="0.25">
      <c r="A2317" s="26">
        <v>77</v>
      </c>
      <c r="B2317" s="17">
        <v>0.11</v>
      </c>
      <c r="C2317" s="17">
        <v>2.8513E-2</v>
      </c>
      <c r="D2317" s="17">
        <v>5.117E-3</v>
      </c>
      <c r="F2317" s="27">
        <f t="shared" si="36"/>
        <v>77</v>
      </c>
    </row>
    <row r="2318" spans="1:6" x14ac:dyDescent="0.25">
      <c r="A2318" s="26">
        <v>77.033299999999997</v>
      </c>
      <c r="B2318" s="17">
        <v>0.11</v>
      </c>
      <c r="C2318" s="17">
        <v>2.8466999999999999E-2</v>
      </c>
      <c r="D2318" s="17">
        <v>5.1079999999999997E-3</v>
      </c>
      <c r="F2318" s="27">
        <f t="shared" si="36"/>
        <v>77</v>
      </c>
    </row>
    <row r="2319" spans="1:6" x14ac:dyDescent="0.25">
      <c r="A2319" s="26">
        <v>77.066699999999997</v>
      </c>
      <c r="B2319" s="17">
        <v>0.11</v>
      </c>
      <c r="C2319" s="17">
        <v>2.8421999999999999E-2</v>
      </c>
      <c r="D2319" s="17">
        <v>5.1009999999999996E-3</v>
      </c>
      <c r="E2319" s="17">
        <v>1.874E-3</v>
      </c>
      <c r="F2319" s="27">
        <f t="shared" si="36"/>
        <v>77</v>
      </c>
    </row>
    <row r="2320" spans="1:6" x14ac:dyDescent="0.25">
      <c r="A2320" s="26">
        <v>77.099999999999994</v>
      </c>
      <c r="B2320" s="17">
        <v>0.11</v>
      </c>
      <c r="C2320" s="17">
        <v>2.8375999999999998E-2</v>
      </c>
      <c r="D2320" s="17">
        <v>5.0899999999999999E-3</v>
      </c>
      <c r="F2320" s="27">
        <f t="shared" si="36"/>
        <v>77</v>
      </c>
    </row>
    <row r="2321" spans="1:6" x14ac:dyDescent="0.25">
      <c r="A2321" s="26">
        <v>77.133300000000006</v>
      </c>
      <c r="B2321" s="17">
        <v>0.11</v>
      </c>
      <c r="C2321" s="17">
        <v>2.8341000000000002E-2</v>
      </c>
      <c r="D2321" s="17">
        <v>5.0759999999999998E-3</v>
      </c>
      <c r="E2321" s="17">
        <v>1.874E-3</v>
      </c>
      <c r="F2321" s="27">
        <f t="shared" si="36"/>
        <v>77</v>
      </c>
    </row>
    <row r="2322" spans="1:6" x14ac:dyDescent="0.25">
      <c r="A2322" s="26">
        <v>77.166700000000006</v>
      </c>
      <c r="B2322" s="17">
        <v>0.11</v>
      </c>
      <c r="C2322" s="17">
        <v>2.8285000000000001E-2</v>
      </c>
      <c r="D2322" s="17">
        <v>5.0720000000000001E-3</v>
      </c>
      <c r="E2322" s="17">
        <v>1.874E-3</v>
      </c>
      <c r="F2322" s="27">
        <f t="shared" si="36"/>
        <v>77</v>
      </c>
    </row>
    <row r="2323" spans="1:6" x14ac:dyDescent="0.25">
      <c r="A2323" s="26">
        <v>77.2</v>
      </c>
      <c r="B2323" s="17">
        <v>0.11</v>
      </c>
      <c r="C2323" s="17">
        <v>2.8258999999999999E-2</v>
      </c>
      <c r="D2323" s="17">
        <v>5.0670000000000003E-3</v>
      </c>
      <c r="F2323" s="27">
        <f t="shared" si="36"/>
        <v>77</v>
      </c>
    </row>
    <row r="2324" spans="1:6" x14ac:dyDescent="0.25">
      <c r="A2324" s="26">
        <v>77.2333</v>
      </c>
      <c r="B2324" s="17">
        <v>0.11</v>
      </c>
      <c r="C2324" s="17">
        <v>2.8229000000000001E-2</v>
      </c>
      <c r="D2324" s="17">
        <v>5.058E-3</v>
      </c>
      <c r="E2324" s="17">
        <v>1.8580000000000001E-3</v>
      </c>
      <c r="F2324" s="27">
        <f t="shared" si="36"/>
        <v>77</v>
      </c>
    </row>
    <row r="2325" spans="1:6" x14ac:dyDescent="0.25">
      <c r="A2325" s="26">
        <v>77.2667</v>
      </c>
      <c r="B2325" s="17">
        <v>0.11</v>
      </c>
      <c r="C2325" s="17">
        <v>2.8183E-2</v>
      </c>
      <c r="D2325" s="17">
        <v>5.0489999999999997E-3</v>
      </c>
      <c r="F2325" s="27">
        <f t="shared" si="36"/>
        <v>77</v>
      </c>
    </row>
    <row r="2326" spans="1:6" x14ac:dyDescent="0.25">
      <c r="A2326" s="26">
        <v>77.3</v>
      </c>
      <c r="B2326" s="17">
        <v>0.11</v>
      </c>
      <c r="C2326" s="17">
        <v>2.8157000000000001E-2</v>
      </c>
      <c r="D2326" s="17">
        <v>5.0460000000000001E-3</v>
      </c>
      <c r="E2326" s="17">
        <v>1.8580000000000001E-3</v>
      </c>
      <c r="F2326" s="27">
        <f t="shared" si="36"/>
        <v>77</v>
      </c>
    </row>
    <row r="2327" spans="1:6" x14ac:dyDescent="0.25">
      <c r="A2327" s="26">
        <v>77.333299999999994</v>
      </c>
      <c r="B2327" s="17">
        <v>0.11</v>
      </c>
      <c r="C2327" s="17">
        <v>2.8152E-2</v>
      </c>
      <c r="D2327" s="17">
        <v>5.0419999999999996E-3</v>
      </c>
      <c r="E2327" s="17">
        <v>1.853E-3</v>
      </c>
      <c r="F2327" s="27">
        <f t="shared" si="36"/>
        <v>77</v>
      </c>
    </row>
    <row r="2328" spans="1:6" x14ac:dyDescent="0.25">
      <c r="A2328" s="26">
        <v>77.366699999999994</v>
      </c>
      <c r="B2328" s="17">
        <v>0.11</v>
      </c>
      <c r="C2328" s="17">
        <v>2.8126999999999999E-2</v>
      </c>
      <c r="D2328" s="17">
        <v>5.0350000000000004E-3</v>
      </c>
      <c r="E2328" s="17">
        <v>1.848E-3</v>
      </c>
      <c r="F2328" s="27">
        <f t="shared" si="36"/>
        <v>77</v>
      </c>
    </row>
    <row r="2329" spans="1:6" x14ac:dyDescent="0.25">
      <c r="A2329" s="26">
        <v>77.400000000000006</v>
      </c>
      <c r="B2329" s="17">
        <v>0.11</v>
      </c>
      <c r="C2329" s="17">
        <v>2.8070000000000001E-2</v>
      </c>
      <c r="D2329" s="17">
        <v>5.019E-3</v>
      </c>
      <c r="E2329" s="17">
        <v>1.843E-3</v>
      </c>
      <c r="F2329" s="27">
        <f t="shared" si="36"/>
        <v>77</v>
      </c>
    </row>
    <row r="2330" spans="1:6" x14ac:dyDescent="0.25">
      <c r="A2330" s="26">
        <v>77.433300000000003</v>
      </c>
      <c r="B2330" s="17">
        <v>0.11</v>
      </c>
      <c r="C2330" s="17">
        <v>2.8028999999999998E-2</v>
      </c>
      <c r="D2330" s="17">
        <v>5.0070000000000002E-3</v>
      </c>
      <c r="E2330" s="17">
        <v>1.843E-3</v>
      </c>
      <c r="F2330" s="27">
        <f t="shared" si="36"/>
        <v>77</v>
      </c>
    </row>
    <row r="2331" spans="1:6" x14ac:dyDescent="0.25">
      <c r="A2331" s="26">
        <v>77.466700000000003</v>
      </c>
      <c r="B2331" s="17">
        <v>0.11</v>
      </c>
      <c r="C2331" s="17">
        <v>2.8004000000000001E-2</v>
      </c>
      <c r="D2331" s="17">
        <v>5.0010000000000002E-3</v>
      </c>
      <c r="F2331" s="27">
        <f t="shared" si="36"/>
        <v>77</v>
      </c>
    </row>
    <row r="2332" spans="1:6" x14ac:dyDescent="0.25">
      <c r="A2332" s="26">
        <v>77.5</v>
      </c>
      <c r="B2332" s="17">
        <v>0.11</v>
      </c>
      <c r="C2332" s="17">
        <v>2.7994000000000002E-2</v>
      </c>
      <c r="D2332" s="17">
        <v>4.9979999999999998E-3</v>
      </c>
      <c r="F2332" s="27">
        <f t="shared" si="36"/>
        <v>78</v>
      </c>
    </row>
    <row r="2333" spans="1:6" x14ac:dyDescent="0.25">
      <c r="A2333" s="26">
        <v>77.533299999999997</v>
      </c>
      <c r="B2333" s="17">
        <v>0.11</v>
      </c>
      <c r="C2333" s="17">
        <v>2.7962999999999998E-2</v>
      </c>
      <c r="D2333" s="17">
        <v>4.9979999999999998E-3</v>
      </c>
      <c r="E2333" s="17">
        <v>1.838E-3</v>
      </c>
      <c r="F2333" s="27">
        <f t="shared" si="36"/>
        <v>78</v>
      </c>
    </row>
    <row r="2334" spans="1:6" x14ac:dyDescent="0.25">
      <c r="A2334" s="26">
        <v>77.566699999999997</v>
      </c>
      <c r="B2334" s="17">
        <v>0.11</v>
      </c>
      <c r="C2334" s="17">
        <v>2.7952999999999999E-2</v>
      </c>
      <c r="D2334" s="17">
        <v>4.9909999999999998E-3</v>
      </c>
      <c r="F2334" s="27">
        <f t="shared" si="36"/>
        <v>78</v>
      </c>
    </row>
    <row r="2335" spans="1:6" x14ac:dyDescent="0.25">
      <c r="A2335" s="26">
        <v>77.599999999999994</v>
      </c>
      <c r="B2335" s="17">
        <v>0.11</v>
      </c>
      <c r="C2335" s="17">
        <v>2.7931999999999998E-2</v>
      </c>
      <c r="D2335" s="17">
        <v>4.9750000000000003E-3</v>
      </c>
      <c r="E2335" s="17">
        <v>1.833E-3</v>
      </c>
      <c r="F2335" s="27">
        <f t="shared" si="36"/>
        <v>78</v>
      </c>
    </row>
    <row r="2336" spans="1:6" x14ac:dyDescent="0.25">
      <c r="A2336" s="26">
        <v>77.633300000000006</v>
      </c>
      <c r="B2336" s="17">
        <v>0.11</v>
      </c>
      <c r="C2336" s="17">
        <v>2.7892E-2</v>
      </c>
      <c r="D2336" s="17">
        <v>4.973E-3</v>
      </c>
      <c r="E2336" s="17">
        <v>1.833E-3</v>
      </c>
      <c r="F2336" s="27">
        <f t="shared" si="36"/>
        <v>78</v>
      </c>
    </row>
    <row r="2337" spans="1:6" x14ac:dyDescent="0.25">
      <c r="A2337" s="26">
        <v>77.666700000000006</v>
      </c>
      <c r="B2337" s="17">
        <v>0.11</v>
      </c>
      <c r="C2337" s="17">
        <v>2.7855999999999999E-2</v>
      </c>
      <c r="D2337" s="17">
        <v>4.9659999999999999E-3</v>
      </c>
      <c r="E2337" s="17">
        <v>1.828E-3</v>
      </c>
      <c r="F2337" s="27">
        <f t="shared" si="36"/>
        <v>78</v>
      </c>
    </row>
    <row r="2338" spans="1:6" x14ac:dyDescent="0.25">
      <c r="A2338" s="26">
        <v>77.7</v>
      </c>
      <c r="B2338" s="17">
        <v>0.11</v>
      </c>
      <c r="C2338" s="17">
        <v>2.7834999999999999E-2</v>
      </c>
      <c r="D2338" s="17">
        <v>4.9589999999999999E-3</v>
      </c>
      <c r="F2338" s="27">
        <f t="shared" si="36"/>
        <v>78</v>
      </c>
    </row>
    <row r="2339" spans="1:6" x14ac:dyDescent="0.25">
      <c r="A2339" s="26">
        <v>77.7333</v>
      </c>
      <c r="B2339" s="17">
        <v>0.11</v>
      </c>
      <c r="C2339" s="17">
        <v>2.7820000000000001E-2</v>
      </c>
      <c r="D2339" s="17">
        <v>4.9550000000000002E-3</v>
      </c>
      <c r="F2339" s="27">
        <f t="shared" si="36"/>
        <v>78</v>
      </c>
    </row>
    <row r="2340" spans="1:6" x14ac:dyDescent="0.25">
      <c r="A2340" s="26">
        <v>77.7667</v>
      </c>
      <c r="B2340" s="17">
        <v>0.11</v>
      </c>
      <c r="C2340" s="17">
        <v>2.7805E-2</v>
      </c>
      <c r="D2340" s="17">
        <v>4.9449999999999997E-3</v>
      </c>
      <c r="F2340" s="27">
        <f t="shared" si="36"/>
        <v>78</v>
      </c>
    </row>
    <row r="2341" spans="1:6" x14ac:dyDescent="0.25">
      <c r="A2341" s="26">
        <v>77.8</v>
      </c>
      <c r="B2341" s="17">
        <v>0.11</v>
      </c>
      <c r="C2341" s="17">
        <v>2.7799000000000001E-2</v>
      </c>
      <c r="D2341" s="17">
        <v>4.9389999999999998E-3</v>
      </c>
      <c r="E2341" s="17">
        <v>1.823E-3</v>
      </c>
      <c r="F2341" s="27">
        <f t="shared" si="36"/>
        <v>78</v>
      </c>
    </row>
    <row r="2342" spans="1:6" x14ac:dyDescent="0.25">
      <c r="A2342" s="26">
        <v>77.833299999999994</v>
      </c>
      <c r="B2342" s="17">
        <v>0.11</v>
      </c>
      <c r="C2342" s="17">
        <v>2.7789000000000001E-2</v>
      </c>
      <c r="D2342" s="17">
        <v>4.934E-3</v>
      </c>
      <c r="E2342" s="17">
        <v>1.818E-3</v>
      </c>
      <c r="F2342" s="27">
        <f t="shared" si="36"/>
        <v>78</v>
      </c>
    </row>
    <row r="2343" spans="1:6" x14ac:dyDescent="0.25">
      <c r="A2343" s="26">
        <v>77.866699999999994</v>
      </c>
      <c r="B2343" s="17">
        <v>0.11</v>
      </c>
      <c r="C2343" s="17">
        <v>2.7758000000000001E-2</v>
      </c>
      <c r="D2343" s="17">
        <v>4.9249999999999997E-3</v>
      </c>
      <c r="E2343" s="17">
        <v>1.812E-3</v>
      </c>
      <c r="F2343" s="27">
        <f t="shared" si="36"/>
        <v>78</v>
      </c>
    </row>
    <row r="2344" spans="1:6" x14ac:dyDescent="0.25">
      <c r="A2344" s="26">
        <v>77.900000000000006</v>
      </c>
      <c r="B2344" s="17">
        <v>0.11</v>
      </c>
      <c r="C2344" s="17">
        <v>2.7737999999999999E-2</v>
      </c>
      <c r="D2344" s="17">
        <v>4.9109999999999996E-3</v>
      </c>
      <c r="F2344" s="27">
        <f t="shared" si="36"/>
        <v>78</v>
      </c>
    </row>
    <row r="2345" spans="1:6" x14ac:dyDescent="0.25">
      <c r="A2345" s="26">
        <v>77.933300000000003</v>
      </c>
      <c r="B2345" s="17">
        <v>0.11</v>
      </c>
      <c r="C2345" s="17">
        <v>2.7712000000000001E-2</v>
      </c>
      <c r="D2345" s="17">
        <v>4.9090000000000002E-3</v>
      </c>
      <c r="F2345" s="27">
        <f t="shared" si="36"/>
        <v>78</v>
      </c>
    </row>
    <row r="2346" spans="1:6" x14ac:dyDescent="0.25">
      <c r="A2346" s="26">
        <v>77.966700000000003</v>
      </c>
      <c r="B2346" s="17">
        <v>0.11</v>
      </c>
      <c r="C2346" s="17">
        <v>2.7687E-2</v>
      </c>
      <c r="D2346" s="17">
        <v>4.9069999999999999E-3</v>
      </c>
      <c r="F2346" s="27">
        <f t="shared" si="36"/>
        <v>78</v>
      </c>
    </row>
    <row r="2347" spans="1:6" x14ac:dyDescent="0.25">
      <c r="A2347" s="26">
        <v>78</v>
      </c>
      <c r="B2347" s="17">
        <v>0.11</v>
      </c>
      <c r="C2347" s="17">
        <v>2.7666E-2</v>
      </c>
      <c r="D2347" s="17">
        <v>4.8999999999999998E-3</v>
      </c>
      <c r="E2347" s="17">
        <v>1.807E-3</v>
      </c>
      <c r="F2347" s="27">
        <f t="shared" si="36"/>
        <v>78</v>
      </c>
    </row>
    <row r="2348" spans="1:6" x14ac:dyDescent="0.25">
      <c r="A2348" s="26">
        <v>78.033299999999997</v>
      </c>
      <c r="B2348" s="17">
        <v>0.11</v>
      </c>
      <c r="C2348" s="17">
        <v>2.7635E-2</v>
      </c>
      <c r="D2348" s="17">
        <v>4.8910000000000004E-3</v>
      </c>
      <c r="F2348" s="27">
        <f t="shared" si="36"/>
        <v>78</v>
      </c>
    </row>
    <row r="2349" spans="1:6" x14ac:dyDescent="0.25">
      <c r="A2349" s="26">
        <v>78.066699999999997</v>
      </c>
      <c r="B2349" s="17">
        <v>0.11</v>
      </c>
      <c r="C2349" s="17">
        <v>2.7584000000000001E-2</v>
      </c>
      <c r="D2349" s="17">
        <v>4.8840000000000003E-3</v>
      </c>
      <c r="E2349" s="17">
        <v>1.802E-3</v>
      </c>
      <c r="F2349" s="27">
        <f t="shared" si="36"/>
        <v>78</v>
      </c>
    </row>
    <row r="2350" spans="1:6" x14ac:dyDescent="0.25">
      <c r="A2350" s="26">
        <v>78.099999999999994</v>
      </c>
      <c r="B2350" s="17">
        <v>0.11</v>
      </c>
      <c r="C2350" s="17">
        <v>2.7543000000000002E-2</v>
      </c>
      <c r="D2350" s="17">
        <v>4.8719999999999996E-3</v>
      </c>
      <c r="E2350" s="17">
        <v>1.792E-3</v>
      </c>
      <c r="F2350" s="27">
        <f t="shared" si="36"/>
        <v>78</v>
      </c>
    </row>
    <row r="2351" spans="1:6" x14ac:dyDescent="0.25">
      <c r="A2351" s="26">
        <v>78.133300000000006</v>
      </c>
      <c r="B2351" s="17">
        <v>0.11</v>
      </c>
      <c r="C2351" s="17">
        <v>2.7507E-2</v>
      </c>
      <c r="D2351" s="17">
        <v>4.8539999999999998E-3</v>
      </c>
      <c r="E2351" s="17">
        <v>1.787E-3</v>
      </c>
      <c r="F2351" s="27">
        <f t="shared" si="36"/>
        <v>78</v>
      </c>
    </row>
    <row r="2352" spans="1:6" x14ac:dyDescent="0.25">
      <c r="A2352" s="26">
        <v>78.166700000000006</v>
      </c>
      <c r="B2352" s="17">
        <v>0.11</v>
      </c>
      <c r="C2352" s="17">
        <v>2.7486E-2</v>
      </c>
      <c r="D2352" s="17">
        <v>4.849E-3</v>
      </c>
      <c r="E2352" s="17">
        <v>1.7819999999999999E-3</v>
      </c>
      <c r="F2352" s="27">
        <f t="shared" si="36"/>
        <v>78</v>
      </c>
    </row>
    <row r="2353" spans="1:6" x14ac:dyDescent="0.25">
      <c r="A2353" s="26">
        <v>78.2</v>
      </c>
      <c r="B2353" s="17">
        <v>0.11</v>
      </c>
      <c r="C2353" s="17">
        <v>2.7455E-2</v>
      </c>
      <c r="D2353" s="17">
        <v>4.849E-3</v>
      </c>
      <c r="E2353" s="17">
        <v>1.7819999999999999E-3</v>
      </c>
      <c r="F2353" s="27">
        <f t="shared" si="36"/>
        <v>78</v>
      </c>
    </row>
    <row r="2354" spans="1:6" x14ac:dyDescent="0.25">
      <c r="A2354" s="26">
        <v>78.2333</v>
      </c>
      <c r="B2354" s="17">
        <v>0.11</v>
      </c>
      <c r="C2354" s="17">
        <v>2.7439000000000002E-2</v>
      </c>
      <c r="D2354" s="17">
        <v>4.8469999999999997E-3</v>
      </c>
      <c r="F2354" s="27">
        <f t="shared" si="36"/>
        <v>78</v>
      </c>
    </row>
    <row r="2355" spans="1:6" x14ac:dyDescent="0.25">
      <c r="A2355" s="26">
        <v>78.2667</v>
      </c>
      <c r="B2355" s="17">
        <v>0.11</v>
      </c>
      <c r="C2355" s="17">
        <v>2.7403E-2</v>
      </c>
      <c r="D2355" s="17">
        <v>4.8450000000000003E-3</v>
      </c>
      <c r="E2355" s="17">
        <v>1.7819999999999999E-3</v>
      </c>
      <c r="F2355" s="27">
        <f t="shared" si="36"/>
        <v>78</v>
      </c>
    </row>
    <row r="2356" spans="1:6" x14ac:dyDescent="0.25">
      <c r="A2356" s="26">
        <v>78.3</v>
      </c>
      <c r="B2356" s="17">
        <v>0.11</v>
      </c>
      <c r="C2356" s="17">
        <v>2.7393000000000001E-2</v>
      </c>
      <c r="D2356" s="17">
        <v>4.8380000000000003E-3</v>
      </c>
      <c r="E2356" s="17">
        <v>1.7819999999999999E-3</v>
      </c>
      <c r="F2356" s="27">
        <f t="shared" si="36"/>
        <v>78</v>
      </c>
    </row>
    <row r="2357" spans="1:6" x14ac:dyDescent="0.25">
      <c r="A2357" s="26">
        <v>78.333299999999994</v>
      </c>
      <c r="B2357" s="17">
        <v>0.11</v>
      </c>
      <c r="C2357" s="17">
        <v>2.7372E-2</v>
      </c>
      <c r="D2357" s="17">
        <v>4.8310000000000002E-3</v>
      </c>
      <c r="E2357" s="17">
        <v>1.7769999999999999E-3</v>
      </c>
      <c r="F2357" s="27">
        <f t="shared" si="36"/>
        <v>78</v>
      </c>
    </row>
    <row r="2358" spans="1:6" x14ac:dyDescent="0.25">
      <c r="A2358" s="26">
        <v>78.366699999999994</v>
      </c>
      <c r="B2358" s="17">
        <v>0.11</v>
      </c>
      <c r="C2358" s="17">
        <v>2.7345999999999999E-2</v>
      </c>
      <c r="D2358" s="17">
        <v>4.8190000000000004E-3</v>
      </c>
      <c r="E2358" s="17">
        <v>1.771E-3</v>
      </c>
      <c r="F2358" s="27">
        <f t="shared" si="36"/>
        <v>78</v>
      </c>
    </row>
    <row r="2359" spans="1:6" x14ac:dyDescent="0.25">
      <c r="A2359" s="26">
        <v>78.400000000000006</v>
      </c>
      <c r="B2359" s="17">
        <v>0.11</v>
      </c>
      <c r="C2359" s="17">
        <v>2.7314999999999999E-2</v>
      </c>
      <c r="D2359" s="17">
        <v>4.81E-3</v>
      </c>
      <c r="F2359" s="27">
        <f t="shared" si="36"/>
        <v>78</v>
      </c>
    </row>
    <row r="2360" spans="1:6" x14ac:dyDescent="0.25">
      <c r="A2360" s="26">
        <v>78.433300000000003</v>
      </c>
      <c r="B2360" s="17">
        <v>0.11</v>
      </c>
      <c r="C2360" s="17">
        <v>2.7279000000000001E-2</v>
      </c>
      <c r="D2360" s="17">
        <v>4.8079999999999998E-3</v>
      </c>
      <c r="F2360" s="27">
        <f t="shared" si="36"/>
        <v>78</v>
      </c>
    </row>
    <row r="2361" spans="1:6" x14ac:dyDescent="0.25">
      <c r="A2361" s="26">
        <v>78.466700000000003</v>
      </c>
      <c r="B2361" s="17">
        <v>0.11</v>
      </c>
      <c r="C2361" s="17">
        <v>2.7258000000000001E-2</v>
      </c>
      <c r="D2361" s="17">
        <v>4.803E-3</v>
      </c>
      <c r="E2361" s="17">
        <v>1.771E-3</v>
      </c>
      <c r="F2361" s="27">
        <f t="shared" si="36"/>
        <v>78</v>
      </c>
    </row>
    <row r="2362" spans="1:6" x14ac:dyDescent="0.25">
      <c r="A2362" s="26">
        <v>78.5</v>
      </c>
      <c r="B2362" s="17">
        <v>0.11</v>
      </c>
      <c r="C2362" s="17">
        <v>2.7231999999999999E-2</v>
      </c>
      <c r="D2362" s="17">
        <v>4.7990000000000003E-3</v>
      </c>
      <c r="E2362" s="17">
        <v>1.771E-3</v>
      </c>
      <c r="F2362" s="27">
        <f t="shared" si="36"/>
        <v>79</v>
      </c>
    </row>
    <row r="2363" spans="1:6" x14ac:dyDescent="0.25">
      <c r="A2363" s="26">
        <v>78.533299999999997</v>
      </c>
      <c r="B2363" s="17">
        <v>0.11</v>
      </c>
      <c r="C2363" s="17">
        <v>2.7206000000000001E-2</v>
      </c>
      <c r="D2363" s="17">
        <v>4.7920000000000003E-3</v>
      </c>
      <c r="E2363" s="17">
        <v>1.761E-3</v>
      </c>
      <c r="F2363" s="27">
        <f t="shared" si="36"/>
        <v>79</v>
      </c>
    </row>
    <row r="2364" spans="1:6" x14ac:dyDescent="0.25">
      <c r="A2364" s="26">
        <v>78.566699999999997</v>
      </c>
      <c r="B2364" s="17">
        <v>0.11</v>
      </c>
      <c r="C2364" s="17">
        <v>2.717E-2</v>
      </c>
      <c r="D2364" s="17">
        <v>4.7800000000000004E-3</v>
      </c>
      <c r="F2364" s="27">
        <f t="shared" si="36"/>
        <v>79</v>
      </c>
    </row>
    <row r="2365" spans="1:6" x14ac:dyDescent="0.25">
      <c r="A2365" s="26">
        <v>78.599999999999994</v>
      </c>
      <c r="B2365" s="17">
        <v>0.11</v>
      </c>
      <c r="C2365" s="17">
        <v>2.7133000000000001E-2</v>
      </c>
      <c r="D2365" s="17">
        <v>4.7759999999999999E-3</v>
      </c>
      <c r="F2365" s="27">
        <f t="shared" si="36"/>
        <v>79</v>
      </c>
    </row>
    <row r="2366" spans="1:6" x14ac:dyDescent="0.25">
      <c r="A2366" s="26">
        <v>78.633300000000006</v>
      </c>
      <c r="B2366" s="17">
        <v>0.11</v>
      </c>
      <c r="C2366" s="17">
        <v>2.7066E-2</v>
      </c>
      <c r="D2366" s="17">
        <v>4.7730000000000003E-3</v>
      </c>
      <c r="E2366" s="17">
        <v>1.756E-3</v>
      </c>
      <c r="F2366" s="27">
        <f t="shared" si="36"/>
        <v>79</v>
      </c>
    </row>
    <row r="2367" spans="1:6" x14ac:dyDescent="0.25">
      <c r="A2367" s="26">
        <v>78.666700000000006</v>
      </c>
      <c r="B2367" s="17">
        <v>0.11</v>
      </c>
      <c r="C2367" s="17">
        <v>2.7035E-2</v>
      </c>
      <c r="D2367" s="17">
        <v>4.7730000000000003E-3</v>
      </c>
      <c r="E2367" s="17">
        <v>1.756E-3</v>
      </c>
      <c r="F2367" s="27">
        <f t="shared" si="36"/>
        <v>79</v>
      </c>
    </row>
    <row r="2368" spans="1:6" x14ac:dyDescent="0.25">
      <c r="A2368" s="26">
        <v>78.7</v>
      </c>
      <c r="B2368" s="17">
        <v>0.11</v>
      </c>
      <c r="C2368" s="17">
        <v>2.7008999999999998E-2</v>
      </c>
      <c r="D2368" s="17">
        <v>4.764E-3</v>
      </c>
      <c r="E2368" s="17">
        <v>1.756E-3</v>
      </c>
      <c r="F2368" s="27">
        <f t="shared" si="36"/>
        <v>79</v>
      </c>
    </row>
    <row r="2369" spans="1:6" x14ac:dyDescent="0.25">
      <c r="A2369" s="26">
        <v>78.7333</v>
      </c>
      <c r="B2369" s="17">
        <v>0.11</v>
      </c>
      <c r="C2369" s="17">
        <v>2.6993E-2</v>
      </c>
      <c r="D2369" s="17">
        <v>4.7619999999999997E-3</v>
      </c>
      <c r="E2369" s="17">
        <v>1.756E-3</v>
      </c>
      <c r="F2369" s="27">
        <f t="shared" si="36"/>
        <v>79</v>
      </c>
    </row>
    <row r="2370" spans="1:6" x14ac:dyDescent="0.25">
      <c r="A2370" s="26">
        <v>78.7667</v>
      </c>
      <c r="B2370" s="17">
        <v>0.11</v>
      </c>
      <c r="C2370" s="17">
        <v>2.6977999999999999E-2</v>
      </c>
      <c r="D2370" s="17">
        <v>4.7549999999999997E-3</v>
      </c>
      <c r="E2370" s="17">
        <v>1.751E-3</v>
      </c>
      <c r="F2370" s="27">
        <f t="shared" si="36"/>
        <v>79</v>
      </c>
    </row>
    <row r="2371" spans="1:6" x14ac:dyDescent="0.25">
      <c r="A2371" s="26">
        <v>78.8</v>
      </c>
      <c r="B2371" s="17">
        <v>0.11</v>
      </c>
      <c r="C2371" s="17">
        <v>2.6967000000000001E-2</v>
      </c>
      <c r="D2371" s="17">
        <v>4.7499999999999999E-3</v>
      </c>
      <c r="E2371" s="17">
        <v>1.7459999999999999E-3</v>
      </c>
      <c r="F2371" s="27">
        <f t="shared" si="36"/>
        <v>79</v>
      </c>
    </row>
    <row r="2372" spans="1:6" x14ac:dyDescent="0.25">
      <c r="A2372" s="26">
        <v>78.833299999999994</v>
      </c>
      <c r="B2372" s="17">
        <v>0.1</v>
      </c>
      <c r="C2372" s="17">
        <v>2.6931E-2</v>
      </c>
      <c r="D2372" s="17">
        <v>4.7390000000000002E-3</v>
      </c>
      <c r="E2372" s="17">
        <v>1.7459999999999999E-3</v>
      </c>
      <c r="F2372" s="27">
        <f t="shared" si="36"/>
        <v>79</v>
      </c>
    </row>
    <row r="2373" spans="1:6" x14ac:dyDescent="0.25">
      <c r="A2373" s="26">
        <v>78.866699999999994</v>
      </c>
      <c r="B2373" s="17">
        <v>0.1</v>
      </c>
      <c r="C2373" s="17">
        <v>2.6889E-2</v>
      </c>
      <c r="D2373" s="17">
        <v>4.7229999999999998E-3</v>
      </c>
      <c r="F2373" s="27">
        <f t="shared" si="36"/>
        <v>79</v>
      </c>
    </row>
    <row r="2374" spans="1:6" x14ac:dyDescent="0.25">
      <c r="A2374" s="26">
        <v>78.900000000000006</v>
      </c>
      <c r="B2374" s="17">
        <v>0.1</v>
      </c>
      <c r="C2374" s="17">
        <v>2.6863000000000001E-2</v>
      </c>
      <c r="D2374" s="17">
        <v>4.7159999999999997E-3</v>
      </c>
      <c r="F2374" s="27">
        <f t="shared" si="36"/>
        <v>79</v>
      </c>
    </row>
    <row r="2375" spans="1:6" x14ac:dyDescent="0.25">
      <c r="A2375" s="26">
        <v>78.933300000000003</v>
      </c>
      <c r="B2375" s="17">
        <v>0.1</v>
      </c>
      <c r="C2375" s="17">
        <v>2.6837E-2</v>
      </c>
      <c r="D2375" s="17">
        <v>4.7140000000000003E-3</v>
      </c>
      <c r="F2375" s="27">
        <f t="shared" si="36"/>
        <v>79</v>
      </c>
    </row>
    <row r="2376" spans="1:6" x14ac:dyDescent="0.25">
      <c r="A2376" s="26">
        <v>78.966700000000003</v>
      </c>
      <c r="B2376" s="17">
        <v>0.1</v>
      </c>
      <c r="C2376" s="17">
        <v>2.6821000000000001E-2</v>
      </c>
      <c r="D2376" s="17">
        <v>4.7070000000000002E-3</v>
      </c>
      <c r="E2376" s="17">
        <v>1.7459999999999999E-3</v>
      </c>
      <c r="F2376" s="27">
        <f t="shared" si="36"/>
        <v>79</v>
      </c>
    </row>
    <row r="2377" spans="1:6" x14ac:dyDescent="0.25">
      <c r="A2377" s="26">
        <v>79</v>
      </c>
      <c r="B2377" s="17">
        <v>0.1</v>
      </c>
      <c r="C2377" s="17">
        <v>2.6780000000000002E-2</v>
      </c>
      <c r="D2377" s="17">
        <v>4.6969999999999998E-3</v>
      </c>
      <c r="E2377" s="17">
        <v>1.7459999999999999E-3</v>
      </c>
      <c r="F2377" s="27">
        <f t="shared" ref="F2377:F2440" si="37">ROUND(A2377,0)</f>
        <v>79</v>
      </c>
    </row>
    <row r="2378" spans="1:6" x14ac:dyDescent="0.25">
      <c r="A2378" s="26">
        <v>79.033299999999997</v>
      </c>
      <c r="B2378" s="17">
        <v>0.1</v>
      </c>
      <c r="C2378" s="17">
        <v>2.6748000000000001E-2</v>
      </c>
      <c r="D2378" s="17">
        <v>4.6950000000000004E-3</v>
      </c>
      <c r="E2378" s="17">
        <v>1.74E-3</v>
      </c>
      <c r="F2378" s="27">
        <f t="shared" si="37"/>
        <v>79</v>
      </c>
    </row>
    <row r="2379" spans="1:6" x14ac:dyDescent="0.25">
      <c r="A2379" s="26">
        <v>79.066699999999997</v>
      </c>
      <c r="B2379" s="17">
        <v>0.1</v>
      </c>
      <c r="C2379" s="17">
        <v>2.6721999999999999E-2</v>
      </c>
      <c r="D2379" s="17">
        <v>4.6880000000000003E-3</v>
      </c>
      <c r="E2379" s="17">
        <v>1.74E-3</v>
      </c>
      <c r="F2379" s="27">
        <f t="shared" si="37"/>
        <v>79</v>
      </c>
    </row>
    <row r="2380" spans="1:6" x14ac:dyDescent="0.25">
      <c r="A2380" s="26">
        <v>79.099999999999994</v>
      </c>
      <c r="B2380" s="17">
        <v>0.1</v>
      </c>
      <c r="C2380" s="17">
        <v>2.6675000000000001E-2</v>
      </c>
      <c r="D2380" s="17">
        <v>4.6740000000000002E-3</v>
      </c>
      <c r="E2380" s="17">
        <v>1.735E-3</v>
      </c>
      <c r="F2380" s="27">
        <f t="shared" si="37"/>
        <v>79</v>
      </c>
    </row>
    <row r="2381" spans="1:6" x14ac:dyDescent="0.25">
      <c r="A2381" s="26">
        <v>79.133300000000006</v>
      </c>
      <c r="B2381" s="17">
        <v>0.1</v>
      </c>
      <c r="C2381" s="17">
        <v>2.6648999999999999E-2</v>
      </c>
      <c r="D2381" s="17">
        <v>4.6610000000000002E-3</v>
      </c>
      <c r="E2381" s="17">
        <v>1.73E-3</v>
      </c>
      <c r="F2381" s="27">
        <f t="shared" si="37"/>
        <v>79</v>
      </c>
    </row>
    <row r="2382" spans="1:6" x14ac:dyDescent="0.25">
      <c r="A2382" s="26">
        <v>79.166700000000006</v>
      </c>
      <c r="B2382" s="17">
        <v>0.1</v>
      </c>
      <c r="C2382" s="17">
        <v>2.6617999999999999E-2</v>
      </c>
      <c r="D2382" s="17">
        <v>4.6519999999999999E-3</v>
      </c>
      <c r="E2382" s="17">
        <v>1.73E-3</v>
      </c>
      <c r="F2382" s="27">
        <f t="shared" si="37"/>
        <v>79</v>
      </c>
    </row>
    <row r="2383" spans="1:6" x14ac:dyDescent="0.25">
      <c r="A2383" s="26">
        <v>79.2</v>
      </c>
      <c r="B2383" s="17">
        <v>0.1</v>
      </c>
      <c r="C2383" s="17">
        <v>2.6581E-2</v>
      </c>
      <c r="D2383" s="17">
        <v>4.6519999999999999E-3</v>
      </c>
      <c r="E2383" s="17">
        <v>1.719E-3</v>
      </c>
      <c r="F2383" s="27">
        <f t="shared" si="37"/>
        <v>79</v>
      </c>
    </row>
    <row r="2384" spans="1:6" x14ac:dyDescent="0.25">
      <c r="A2384" s="26">
        <v>79.2333</v>
      </c>
      <c r="B2384" s="17">
        <v>0.1</v>
      </c>
      <c r="C2384" s="17">
        <v>2.656E-2</v>
      </c>
      <c r="D2384" s="17">
        <v>4.6490000000000004E-3</v>
      </c>
      <c r="E2384" s="17">
        <v>1.714E-3</v>
      </c>
      <c r="F2384" s="27">
        <f t="shared" si="37"/>
        <v>79</v>
      </c>
    </row>
    <row r="2385" spans="1:6" x14ac:dyDescent="0.25">
      <c r="A2385" s="26">
        <v>79.2667</v>
      </c>
      <c r="B2385" s="17">
        <v>0.1</v>
      </c>
      <c r="C2385" s="17">
        <v>2.6549E-2</v>
      </c>
      <c r="D2385" s="17">
        <v>4.6490000000000004E-3</v>
      </c>
      <c r="E2385" s="17">
        <v>1.709E-3</v>
      </c>
      <c r="F2385" s="27">
        <f t="shared" si="37"/>
        <v>79</v>
      </c>
    </row>
    <row r="2386" spans="1:6" x14ac:dyDescent="0.25">
      <c r="A2386" s="26">
        <v>79.3</v>
      </c>
      <c r="B2386" s="17">
        <v>0.1</v>
      </c>
      <c r="C2386" s="17">
        <v>2.6539E-2</v>
      </c>
      <c r="D2386" s="17">
        <v>4.6470000000000001E-3</v>
      </c>
      <c r="E2386" s="17">
        <v>1.6930000000000001E-3</v>
      </c>
      <c r="F2386" s="27">
        <f t="shared" si="37"/>
        <v>79</v>
      </c>
    </row>
    <row r="2387" spans="1:6" x14ac:dyDescent="0.25">
      <c r="A2387" s="26">
        <v>79.333299999999994</v>
      </c>
      <c r="B2387" s="17">
        <v>0.1</v>
      </c>
      <c r="C2387" s="17">
        <v>2.6485999999999999E-2</v>
      </c>
      <c r="D2387" s="17">
        <v>4.6449999999999998E-3</v>
      </c>
      <c r="F2387" s="27">
        <f t="shared" si="37"/>
        <v>79</v>
      </c>
    </row>
    <row r="2388" spans="1:6" x14ac:dyDescent="0.25">
      <c r="A2388" s="26">
        <v>79.366699999999994</v>
      </c>
      <c r="B2388" s="17">
        <v>0.1</v>
      </c>
      <c r="C2388" s="17">
        <v>2.6439000000000001E-2</v>
      </c>
      <c r="D2388" s="17">
        <v>4.64E-3</v>
      </c>
      <c r="E2388" s="17">
        <v>1.688E-3</v>
      </c>
      <c r="F2388" s="27">
        <f t="shared" si="37"/>
        <v>79</v>
      </c>
    </row>
    <row r="2389" spans="1:6" x14ac:dyDescent="0.25">
      <c r="A2389" s="26">
        <v>79.400000000000006</v>
      </c>
      <c r="B2389" s="17">
        <v>0.1</v>
      </c>
      <c r="C2389" s="17">
        <v>2.6397E-2</v>
      </c>
      <c r="D2389" s="17">
        <v>4.6379999999999998E-3</v>
      </c>
      <c r="F2389" s="27">
        <f t="shared" si="37"/>
        <v>79</v>
      </c>
    </row>
    <row r="2390" spans="1:6" x14ac:dyDescent="0.25">
      <c r="A2390" s="26">
        <v>79.433300000000003</v>
      </c>
      <c r="B2390" s="17">
        <v>0.1</v>
      </c>
      <c r="C2390" s="17">
        <v>2.6391000000000001E-2</v>
      </c>
      <c r="D2390" s="17">
        <v>4.6350000000000002E-3</v>
      </c>
      <c r="F2390" s="27">
        <f t="shared" si="37"/>
        <v>79</v>
      </c>
    </row>
    <row r="2391" spans="1:6" x14ac:dyDescent="0.25">
      <c r="A2391" s="26">
        <v>79.466700000000003</v>
      </c>
      <c r="B2391" s="17">
        <v>0.1</v>
      </c>
      <c r="C2391" s="17">
        <v>2.6376E-2</v>
      </c>
      <c r="D2391" s="17">
        <v>4.6280000000000002E-3</v>
      </c>
      <c r="F2391" s="27">
        <f t="shared" si="37"/>
        <v>79</v>
      </c>
    </row>
    <row r="2392" spans="1:6" x14ac:dyDescent="0.25">
      <c r="A2392" s="26">
        <v>79.5</v>
      </c>
      <c r="B2392" s="17">
        <v>0.1</v>
      </c>
      <c r="C2392" s="17">
        <v>2.6343999999999999E-2</v>
      </c>
      <c r="D2392" s="17">
        <v>4.6100000000000004E-3</v>
      </c>
      <c r="F2392" s="27">
        <f t="shared" si="37"/>
        <v>80</v>
      </c>
    </row>
    <row r="2393" spans="1:6" x14ac:dyDescent="0.25">
      <c r="A2393" s="26">
        <v>79.533299999999997</v>
      </c>
      <c r="B2393" s="17">
        <v>0.1</v>
      </c>
      <c r="C2393" s="17">
        <v>2.6307000000000001E-2</v>
      </c>
      <c r="D2393" s="17">
        <v>4.6030000000000003E-3</v>
      </c>
      <c r="F2393" s="27">
        <f t="shared" si="37"/>
        <v>80</v>
      </c>
    </row>
    <row r="2394" spans="1:6" x14ac:dyDescent="0.25">
      <c r="A2394" s="26">
        <v>79.566699999999997</v>
      </c>
      <c r="B2394" s="17">
        <v>0.1</v>
      </c>
      <c r="C2394" s="17">
        <v>2.6265E-2</v>
      </c>
      <c r="D2394" s="17">
        <v>4.5929999999999999E-3</v>
      </c>
      <c r="E2394" s="17">
        <v>1.6819999999999999E-3</v>
      </c>
      <c r="F2394" s="27">
        <f t="shared" si="37"/>
        <v>80</v>
      </c>
    </row>
    <row r="2395" spans="1:6" x14ac:dyDescent="0.25">
      <c r="A2395" s="26">
        <v>79.599999999999994</v>
      </c>
      <c r="B2395" s="17">
        <v>0.1</v>
      </c>
      <c r="C2395" s="17">
        <v>2.6228000000000001E-2</v>
      </c>
      <c r="D2395" s="17">
        <v>4.5890000000000002E-3</v>
      </c>
      <c r="F2395" s="27">
        <f t="shared" si="37"/>
        <v>80</v>
      </c>
    </row>
    <row r="2396" spans="1:6" x14ac:dyDescent="0.25">
      <c r="A2396" s="26">
        <v>79.633300000000006</v>
      </c>
      <c r="B2396" s="17">
        <v>0.1</v>
      </c>
      <c r="C2396" s="17">
        <v>2.6200999999999999E-2</v>
      </c>
      <c r="D2396" s="17">
        <v>4.5770000000000003E-3</v>
      </c>
      <c r="E2396" s="17">
        <v>1.6720000000000001E-3</v>
      </c>
      <c r="F2396" s="27">
        <f t="shared" si="37"/>
        <v>80</v>
      </c>
    </row>
    <row r="2397" spans="1:6" x14ac:dyDescent="0.25">
      <c r="A2397" s="26">
        <v>79.666700000000006</v>
      </c>
      <c r="B2397" s="17">
        <v>0.1</v>
      </c>
      <c r="C2397" s="17">
        <v>2.6196000000000001E-2</v>
      </c>
      <c r="D2397" s="17">
        <v>4.5700000000000003E-3</v>
      </c>
      <c r="F2397" s="27">
        <f t="shared" si="37"/>
        <v>80</v>
      </c>
    </row>
    <row r="2398" spans="1:6" x14ac:dyDescent="0.25">
      <c r="A2398" s="26">
        <v>79.7</v>
      </c>
      <c r="B2398" s="17">
        <v>0.1</v>
      </c>
      <c r="C2398" s="17">
        <v>2.6179999999999998E-2</v>
      </c>
      <c r="D2398" s="17">
        <v>4.5630000000000002E-3</v>
      </c>
      <c r="E2398" s="17">
        <v>1.6720000000000001E-3</v>
      </c>
      <c r="F2398" s="27">
        <f t="shared" si="37"/>
        <v>80</v>
      </c>
    </row>
    <row r="2399" spans="1:6" x14ac:dyDescent="0.25">
      <c r="A2399" s="26">
        <v>79.7333</v>
      </c>
      <c r="B2399" s="17">
        <v>0.1</v>
      </c>
      <c r="C2399" s="17">
        <v>2.6159000000000002E-2</v>
      </c>
      <c r="D2399" s="17">
        <v>4.5560000000000002E-3</v>
      </c>
      <c r="F2399" s="27">
        <f t="shared" si="37"/>
        <v>80</v>
      </c>
    </row>
    <row r="2400" spans="1:6" x14ac:dyDescent="0.25">
      <c r="A2400" s="26">
        <v>79.7667</v>
      </c>
      <c r="B2400" s="17">
        <v>0.1</v>
      </c>
      <c r="C2400" s="17">
        <v>2.6131999999999999E-2</v>
      </c>
      <c r="D2400" s="17">
        <v>4.5490000000000001E-3</v>
      </c>
      <c r="E2400" s="17">
        <v>1.6670000000000001E-3</v>
      </c>
      <c r="F2400" s="27">
        <f t="shared" si="37"/>
        <v>80</v>
      </c>
    </row>
    <row r="2401" spans="1:6" x14ac:dyDescent="0.25">
      <c r="A2401" s="26">
        <v>79.8</v>
      </c>
      <c r="B2401" s="17">
        <v>0.1</v>
      </c>
      <c r="C2401" s="17">
        <v>2.6106000000000001E-2</v>
      </c>
      <c r="D2401" s="17">
        <v>4.5450000000000004E-3</v>
      </c>
      <c r="E2401" s="17">
        <v>1.6609999999999999E-3</v>
      </c>
      <c r="F2401" s="27">
        <f t="shared" si="37"/>
        <v>80</v>
      </c>
    </row>
    <row r="2402" spans="1:6" x14ac:dyDescent="0.25">
      <c r="A2402" s="26">
        <v>79.833299999999994</v>
      </c>
      <c r="B2402" s="17">
        <v>0.1</v>
      </c>
      <c r="C2402" s="17">
        <v>2.6089999999999999E-2</v>
      </c>
      <c r="D2402" s="17">
        <v>4.542E-3</v>
      </c>
      <c r="E2402" s="17">
        <v>1.6559999999999999E-3</v>
      </c>
      <c r="F2402" s="27">
        <f t="shared" si="37"/>
        <v>80</v>
      </c>
    </row>
    <row r="2403" spans="1:6" x14ac:dyDescent="0.25">
      <c r="A2403" s="26">
        <v>79.866699999999994</v>
      </c>
      <c r="B2403" s="17">
        <v>0.1</v>
      </c>
      <c r="C2403" s="17">
        <v>2.6085000000000001E-2</v>
      </c>
      <c r="D2403" s="17">
        <v>4.5380000000000004E-3</v>
      </c>
      <c r="E2403" s="17">
        <v>1.6509999999999999E-3</v>
      </c>
      <c r="F2403" s="27">
        <f t="shared" si="37"/>
        <v>80</v>
      </c>
    </row>
    <row r="2404" spans="1:6" x14ac:dyDescent="0.25">
      <c r="A2404" s="26">
        <v>79.900000000000006</v>
      </c>
      <c r="B2404" s="17">
        <v>0.1</v>
      </c>
      <c r="C2404" s="17">
        <v>2.6048000000000002E-2</v>
      </c>
      <c r="D2404" s="17">
        <v>4.5329999999999997E-3</v>
      </c>
      <c r="E2404" s="17">
        <v>1.6509999999999999E-3</v>
      </c>
      <c r="F2404" s="27">
        <f t="shared" si="37"/>
        <v>80</v>
      </c>
    </row>
    <row r="2405" spans="1:6" x14ac:dyDescent="0.25">
      <c r="A2405" s="26">
        <v>79.933300000000003</v>
      </c>
      <c r="B2405" s="17">
        <v>0.1</v>
      </c>
      <c r="C2405" s="17">
        <v>2.6016000000000001E-2</v>
      </c>
      <c r="D2405" s="17">
        <v>4.5279999999999999E-3</v>
      </c>
      <c r="F2405" s="27">
        <f t="shared" si="37"/>
        <v>80</v>
      </c>
    </row>
    <row r="2406" spans="1:6" x14ac:dyDescent="0.25">
      <c r="A2406" s="26">
        <v>79.966700000000003</v>
      </c>
      <c r="B2406" s="17">
        <v>0.1</v>
      </c>
      <c r="C2406" s="17">
        <v>2.5999999999999999E-2</v>
      </c>
      <c r="D2406" s="17">
        <v>4.5240000000000002E-3</v>
      </c>
      <c r="E2406" s="17">
        <v>1.6509999999999999E-3</v>
      </c>
      <c r="F2406" s="27">
        <f t="shared" si="37"/>
        <v>80</v>
      </c>
    </row>
    <row r="2407" spans="1:6" x14ac:dyDescent="0.25">
      <c r="A2407" s="26">
        <v>80</v>
      </c>
      <c r="B2407" s="17">
        <v>0.1</v>
      </c>
      <c r="C2407" s="17">
        <v>2.5978999999999999E-2</v>
      </c>
      <c r="D2407" s="17">
        <v>4.5170000000000002E-3</v>
      </c>
      <c r="F2407" s="27">
        <f t="shared" si="37"/>
        <v>80</v>
      </c>
    </row>
    <row r="2408" spans="1:6" x14ac:dyDescent="0.25">
      <c r="A2408" s="26">
        <v>80.033299999999997</v>
      </c>
      <c r="B2408" s="17">
        <v>0.1</v>
      </c>
      <c r="C2408" s="17">
        <v>2.5947000000000001E-2</v>
      </c>
      <c r="D2408" s="17">
        <v>4.5050000000000003E-3</v>
      </c>
      <c r="F2408" s="27">
        <f t="shared" si="37"/>
        <v>80</v>
      </c>
    </row>
    <row r="2409" spans="1:6" x14ac:dyDescent="0.25">
      <c r="A2409" s="26">
        <v>80.066699999999997</v>
      </c>
      <c r="B2409" s="17">
        <v>0.1</v>
      </c>
      <c r="C2409" s="17">
        <v>2.5905000000000001E-2</v>
      </c>
      <c r="D2409" s="17">
        <v>4.4999999999999997E-3</v>
      </c>
      <c r="E2409" s="17">
        <v>1.6509999999999999E-3</v>
      </c>
      <c r="F2409" s="27">
        <f t="shared" si="37"/>
        <v>80</v>
      </c>
    </row>
    <row r="2410" spans="1:6" x14ac:dyDescent="0.25">
      <c r="A2410" s="26">
        <v>80.099999999999994</v>
      </c>
      <c r="B2410" s="17">
        <v>0.1</v>
      </c>
      <c r="C2410" s="17">
        <v>2.5836000000000001E-2</v>
      </c>
      <c r="D2410" s="17">
        <v>4.4840000000000001E-3</v>
      </c>
      <c r="E2410" s="17">
        <v>1.645E-3</v>
      </c>
      <c r="F2410" s="27">
        <f t="shared" si="37"/>
        <v>80</v>
      </c>
    </row>
    <row r="2411" spans="1:6" x14ac:dyDescent="0.25">
      <c r="A2411" s="26">
        <v>80.133300000000006</v>
      </c>
      <c r="B2411" s="17">
        <v>0.1</v>
      </c>
      <c r="C2411" s="17">
        <v>2.581E-2</v>
      </c>
      <c r="D2411" s="17">
        <v>4.4730000000000004E-3</v>
      </c>
      <c r="E2411" s="17">
        <v>1.645E-3</v>
      </c>
      <c r="F2411" s="27">
        <f t="shared" si="37"/>
        <v>80</v>
      </c>
    </row>
    <row r="2412" spans="1:6" x14ac:dyDescent="0.25">
      <c r="A2412" s="26">
        <v>80.166700000000006</v>
      </c>
      <c r="B2412" s="17">
        <v>0.1</v>
      </c>
      <c r="C2412" s="17">
        <v>2.5787999999999998E-2</v>
      </c>
      <c r="D2412" s="17">
        <v>4.4660000000000004E-3</v>
      </c>
      <c r="E2412" s="17">
        <v>1.64E-3</v>
      </c>
      <c r="F2412" s="27">
        <f t="shared" si="37"/>
        <v>80</v>
      </c>
    </row>
    <row r="2413" spans="1:6" x14ac:dyDescent="0.25">
      <c r="A2413" s="26">
        <v>80.2</v>
      </c>
      <c r="B2413" s="17">
        <v>0.1</v>
      </c>
      <c r="C2413" s="17">
        <v>2.5767000000000002E-2</v>
      </c>
      <c r="D2413" s="17">
        <v>4.4609999999999997E-3</v>
      </c>
      <c r="F2413" s="27">
        <f t="shared" si="37"/>
        <v>80</v>
      </c>
    </row>
    <row r="2414" spans="1:6" x14ac:dyDescent="0.25">
      <c r="A2414" s="26">
        <v>80.2333</v>
      </c>
      <c r="B2414" s="17">
        <v>0.1</v>
      </c>
      <c r="C2414" s="17">
        <v>2.5762E-2</v>
      </c>
      <c r="D2414" s="17">
        <v>4.4559999999999999E-3</v>
      </c>
      <c r="F2414" s="27">
        <f t="shared" si="37"/>
        <v>80</v>
      </c>
    </row>
    <row r="2415" spans="1:6" x14ac:dyDescent="0.25">
      <c r="A2415" s="26">
        <v>80.2667</v>
      </c>
      <c r="B2415" s="17">
        <v>0.1</v>
      </c>
      <c r="C2415" s="17">
        <v>2.5724E-2</v>
      </c>
      <c r="D2415" s="17">
        <v>4.4520000000000002E-3</v>
      </c>
      <c r="F2415" s="27">
        <f t="shared" si="37"/>
        <v>80</v>
      </c>
    </row>
    <row r="2416" spans="1:6" x14ac:dyDescent="0.25">
      <c r="A2416" s="26">
        <v>80.3</v>
      </c>
      <c r="B2416" s="17">
        <v>0.1</v>
      </c>
      <c r="C2416" s="17">
        <v>2.5686E-2</v>
      </c>
      <c r="D2416" s="17">
        <v>4.4489999999999998E-3</v>
      </c>
      <c r="F2416" s="27">
        <f t="shared" si="37"/>
        <v>80</v>
      </c>
    </row>
    <row r="2417" spans="1:6" x14ac:dyDescent="0.25">
      <c r="A2417" s="26">
        <v>80.333299999999994</v>
      </c>
      <c r="B2417" s="17">
        <v>0.1</v>
      </c>
      <c r="C2417" s="17">
        <v>2.5663999999999999E-2</v>
      </c>
      <c r="D2417" s="17">
        <v>4.4419999999999998E-3</v>
      </c>
      <c r="E2417" s="17">
        <v>1.64E-3</v>
      </c>
      <c r="F2417" s="27">
        <f t="shared" si="37"/>
        <v>80</v>
      </c>
    </row>
    <row r="2418" spans="1:6" x14ac:dyDescent="0.25">
      <c r="A2418" s="26">
        <v>80.366699999999994</v>
      </c>
      <c r="B2418" s="17">
        <v>0.1</v>
      </c>
      <c r="C2418" s="17">
        <v>2.5659000000000001E-2</v>
      </c>
      <c r="D2418" s="17">
        <v>4.4380000000000001E-3</v>
      </c>
      <c r="F2418" s="27">
        <f t="shared" si="37"/>
        <v>80</v>
      </c>
    </row>
    <row r="2419" spans="1:6" x14ac:dyDescent="0.25">
      <c r="A2419" s="26">
        <v>80.400000000000006</v>
      </c>
      <c r="B2419" s="17">
        <v>0.1</v>
      </c>
      <c r="C2419" s="17">
        <v>2.5642999999999999E-2</v>
      </c>
      <c r="D2419" s="17">
        <v>4.4330000000000003E-3</v>
      </c>
      <c r="F2419" s="27">
        <f t="shared" si="37"/>
        <v>80</v>
      </c>
    </row>
    <row r="2420" spans="1:6" x14ac:dyDescent="0.25">
      <c r="A2420" s="26">
        <v>80.433300000000003</v>
      </c>
      <c r="B2420" s="17">
        <v>0.1</v>
      </c>
      <c r="C2420" s="17">
        <v>2.5616E-2</v>
      </c>
      <c r="D2420" s="17">
        <v>4.431E-3</v>
      </c>
      <c r="E2420" s="17">
        <v>1.64E-3</v>
      </c>
      <c r="F2420" s="27">
        <f t="shared" si="37"/>
        <v>80</v>
      </c>
    </row>
    <row r="2421" spans="1:6" x14ac:dyDescent="0.25">
      <c r="A2421" s="26">
        <v>80.466700000000003</v>
      </c>
      <c r="B2421" s="17">
        <v>0.1</v>
      </c>
      <c r="C2421" s="17">
        <v>2.5589000000000001E-2</v>
      </c>
      <c r="D2421" s="17">
        <v>4.4260000000000002E-3</v>
      </c>
      <c r="F2421" s="27">
        <f t="shared" si="37"/>
        <v>80</v>
      </c>
    </row>
    <row r="2422" spans="1:6" x14ac:dyDescent="0.25">
      <c r="A2422" s="26">
        <v>80.5</v>
      </c>
      <c r="B2422" s="17">
        <v>0.1</v>
      </c>
      <c r="C2422" s="17">
        <v>2.5555999999999999E-2</v>
      </c>
      <c r="D2422" s="17">
        <v>4.4209999999999996E-3</v>
      </c>
      <c r="F2422" s="27">
        <f t="shared" si="37"/>
        <v>81</v>
      </c>
    </row>
    <row r="2423" spans="1:6" x14ac:dyDescent="0.25">
      <c r="A2423" s="26">
        <v>80.533299999999997</v>
      </c>
      <c r="B2423" s="17">
        <v>0.1</v>
      </c>
      <c r="C2423" s="17">
        <v>2.5534999999999999E-2</v>
      </c>
      <c r="D2423" s="17">
        <v>4.4120000000000001E-3</v>
      </c>
      <c r="F2423" s="27">
        <f t="shared" si="37"/>
        <v>81</v>
      </c>
    </row>
    <row r="2424" spans="1:6" x14ac:dyDescent="0.25">
      <c r="A2424" s="26">
        <v>80.566699999999997</v>
      </c>
      <c r="B2424" s="17">
        <v>0.1</v>
      </c>
      <c r="C2424" s="17">
        <v>2.5517999999999999E-2</v>
      </c>
      <c r="D2424" s="17">
        <v>4.4050000000000001E-3</v>
      </c>
      <c r="F2424" s="27">
        <f t="shared" si="37"/>
        <v>81</v>
      </c>
    </row>
    <row r="2425" spans="1:6" x14ac:dyDescent="0.25">
      <c r="A2425" s="26">
        <v>80.599999999999994</v>
      </c>
      <c r="B2425" s="17">
        <v>0.1</v>
      </c>
      <c r="C2425" s="17">
        <v>2.5496999999999999E-2</v>
      </c>
      <c r="D2425" s="17">
        <v>4.4050000000000001E-3</v>
      </c>
      <c r="E2425" s="17">
        <v>1.64E-3</v>
      </c>
      <c r="F2425" s="27">
        <f t="shared" si="37"/>
        <v>81</v>
      </c>
    </row>
    <row r="2426" spans="1:6" x14ac:dyDescent="0.25">
      <c r="A2426" s="26">
        <v>80.633300000000006</v>
      </c>
      <c r="B2426" s="17">
        <v>0.1</v>
      </c>
      <c r="C2426" s="17">
        <v>2.5479999999999999E-2</v>
      </c>
      <c r="D2426" s="17">
        <v>4.4050000000000001E-3</v>
      </c>
      <c r="E2426" s="17">
        <v>1.64E-3</v>
      </c>
      <c r="F2426" s="27">
        <f t="shared" si="37"/>
        <v>81</v>
      </c>
    </row>
    <row r="2427" spans="1:6" x14ac:dyDescent="0.25">
      <c r="A2427" s="26">
        <v>80.666700000000006</v>
      </c>
      <c r="B2427" s="17">
        <v>0.1</v>
      </c>
      <c r="C2427" s="17">
        <v>2.5464000000000001E-2</v>
      </c>
      <c r="D2427" s="17">
        <v>4.3880000000000004E-3</v>
      </c>
      <c r="F2427" s="27">
        <f t="shared" si="37"/>
        <v>81</v>
      </c>
    </row>
    <row r="2428" spans="1:6" x14ac:dyDescent="0.25">
      <c r="A2428" s="26">
        <v>80.7</v>
      </c>
      <c r="B2428" s="17">
        <v>0.1</v>
      </c>
      <c r="C2428" s="17">
        <v>2.5458999999999999E-2</v>
      </c>
      <c r="D2428" s="17">
        <v>4.3860000000000001E-3</v>
      </c>
      <c r="F2428" s="27">
        <f t="shared" si="37"/>
        <v>81</v>
      </c>
    </row>
    <row r="2429" spans="1:6" x14ac:dyDescent="0.25">
      <c r="A2429" s="26">
        <v>80.7333</v>
      </c>
      <c r="B2429" s="17">
        <v>0.1</v>
      </c>
      <c r="C2429" s="17">
        <v>2.5426000000000001E-2</v>
      </c>
      <c r="D2429" s="17">
        <v>4.3790000000000001E-3</v>
      </c>
      <c r="F2429" s="27">
        <f t="shared" si="37"/>
        <v>81</v>
      </c>
    </row>
    <row r="2430" spans="1:6" x14ac:dyDescent="0.25">
      <c r="A2430" s="26">
        <v>80.7667</v>
      </c>
      <c r="B2430" s="17">
        <v>0.1</v>
      </c>
      <c r="C2430" s="17">
        <v>2.5403999999999999E-2</v>
      </c>
      <c r="D2430" s="17">
        <v>4.3699999999999998E-3</v>
      </c>
      <c r="E2430" s="17">
        <v>1.635E-3</v>
      </c>
      <c r="F2430" s="27">
        <f t="shared" si="37"/>
        <v>81</v>
      </c>
    </row>
    <row r="2431" spans="1:6" x14ac:dyDescent="0.25">
      <c r="A2431" s="26">
        <v>80.8</v>
      </c>
      <c r="B2431" s="17">
        <v>0.1</v>
      </c>
      <c r="C2431" s="17">
        <v>2.5381999999999998E-2</v>
      </c>
      <c r="D2431" s="17">
        <v>4.3670000000000002E-3</v>
      </c>
      <c r="F2431" s="27">
        <f t="shared" si="37"/>
        <v>81</v>
      </c>
    </row>
    <row r="2432" spans="1:6" x14ac:dyDescent="0.25">
      <c r="A2432" s="26">
        <v>80.833299999999994</v>
      </c>
      <c r="B2432" s="17">
        <v>0.1</v>
      </c>
      <c r="C2432" s="17">
        <v>2.5354999999999999E-2</v>
      </c>
      <c r="D2432" s="17">
        <v>4.3620000000000004E-3</v>
      </c>
      <c r="E2432" s="17">
        <v>1.6299999999999999E-3</v>
      </c>
      <c r="F2432" s="27">
        <f t="shared" si="37"/>
        <v>81</v>
      </c>
    </row>
    <row r="2433" spans="1:6" x14ac:dyDescent="0.25">
      <c r="A2433" s="26">
        <v>80.866699999999994</v>
      </c>
      <c r="B2433" s="17">
        <v>0.1</v>
      </c>
      <c r="C2433" s="17">
        <v>2.5339E-2</v>
      </c>
      <c r="D2433" s="17">
        <v>4.3620000000000004E-3</v>
      </c>
      <c r="E2433" s="17">
        <v>1.624E-3</v>
      </c>
      <c r="F2433" s="27">
        <f t="shared" si="37"/>
        <v>81</v>
      </c>
    </row>
    <row r="2434" spans="1:6" x14ac:dyDescent="0.25">
      <c r="A2434" s="26">
        <v>80.900000000000006</v>
      </c>
      <c r="B2434" s="17">
        <v>0.1</v>
      </c>
      <c r="C2434" s="17">
        <v>2.5322999999999998E-2</v>
      </c>
      <c r="D2434" s="17">
        <v>4.3530000000000001E-3</v>
      </c>
      <c r="F2434" s="27">
        <f t="shared" si="37"/>
        <v>81</v>
      </c>
    </row>
    <row r="2435" spans="1:6" x14ac:dyDescent="0.25">
      <c r="A2435" s="26">
        <v>80.933300000000003</v>
      </c>
      <c r="B2435" s="17">
        <v>0.1</v>
      </c>
      <c r="C2435" s="17">
        <v>2.5305999999999999E-2</v>
      </c>
      <c r="D2435" s="17">
        <v>4.3439999999999998E-3</v>
      </c>
      <c r="E2435" s="17">
        <v>1.624E-3</v>
      </c>
      <c r="F2435" s="27">
        <f t="shared" si="37"/>
        <v>81</v>
      </c>
    </row>
    <row r="2436" spans="1:6" x14ac:dyDescent="0.25">
      <c r="A2436" s="26">
        <v>80.966700000000003</v>
      </c>
      <c r="B2436" s="17">
        <v>0.1</v>
      </c>
      <c r="C2436" s="17">
        <v>2.5295000000000002E-2</v>
      </c>
      <c r="D2436" s="17">
        <v>4.339E-3</v>
      </c>
      <c r="F2436" s="27">
        <f t="shared" si="37"/>
        <v>81</v>
      </c>
    </row>
    <row r="2437" spans="1:6" x14ac:dyDescent="0.25">
      <c r="A2437" s="26">
        <v>81</v>
      </c>
      <c r="B2437" s="17">
        <v>0.1</v>
      </c>
      <c r="C2437" s="17">
        <v>2.5278999999999999E-2</v>
      </c>
      <c r="D2437" s="17">
        <v>4.3340000000000002E-3</v>
      </c>
      <c r="F2437" s="27">
        <f t="shared" si="37"/>
        <v>81</v>
      </c>
    </row>
    <row r="2438" spans="1:6" x14ac:dyDescent="0.25">
      <c r="A2438" s="26">
        <v>81.033299999999997</v>
      </c>
      <c r="B2438" s="17">
        <v>0.1</v>
      </c>
      <c r="C2438" s="17">
        <v>2.5246000000000001E-2</v>
      </c>
      <c r="D2438" s="17">
        <v>4.3319999999999999E-3</v>
      </c>
      <c r="E2438" s="17">
        <v>1.624E-3</v>
      </c>
      <c r="F2438" s="27">
        <f t="shared" si="37"/>
        <v>81</v>
      </c>
    </row>
    <row r="2439" spans="1:6" x14ac:dyDescent="0.25">
      <c r="A2439" s="26">
        <v>81.066699999999997</v>
      </c>
      <c r="B2439" s="17">
        <v>0.1</v>
      </c>
      <c r="C2439" s="17">
        <v>2.5224E-2</v>
      </c>
      <c r="D2439" s="17">
        <v>4.3220000000000003E-3</v>
      </c>
      <c r="E2439" s="17">
        <v>1.624E-3</v>
      </c>
      <c r="F2439" s="27">
        <f t="shared" si="37"/>
        <v>81</v>
      </c>
    </row>
    <row r="2440" spans="1:6" x14ac:dyDescent="0.25">
      <c r="A2440" s="26">
        <v>81.099999999999994</v>
      </c>
      <c r="B2440" s="17">
        <v>0.1</v>
      </c>
      <c r="C2440" s="17">
        <v>2.5197000000000001E-2</v>
      </c>
      <c r="D2440" s="17">
        <v>4.3200000000000001E-3</v>
      </c>
      <c r="E2440" s="17">
        <v>1.619E-3</v>
      </c>
      <c r="F2440" s="27">
        <f t="shared" si="37"/>
        <v>81</v>
      </c>
    </row>
    <row r="2441" spans="1:6" x14ac:dyDescent="0.25">
      <c r="A2441" s="26">
        <v>81.133300000000006</v>
      </c>
      <c r="B2441" s="17">
        <v>0.1</v>
      </c>
      <c r="C2441" s="17">
        <v>2.5108999999999999E-2</v>
      </c>
      <c r="D2441" s="17">
        <v>4.313E-3</v>
      </c>
      <c r="E2441" s="17">
        <v>1.603E-3</v>
      </c>
      <c r="F2441" s="27">
        <f t="shared" ref="F2441:F2504" si="38">ROUND(A2441,0)</f>
        <v>81</v>
      </c>
    </row>
    <row r="2442" spans="1:6" x14ac:dyDescent="0.25">
      <c r="A2442" s="26">
        <v>81.166700000000006</v>
      </c>
      <c r="B2442" s="17">
        <v>0.1</v>
      </c>
      <c r="C2442" s="17">
        <v>2.5069999999999999E-2</v>
      </c>
      <c r="D2442" s="17">
        <v>4.3059999999999999E-3</v>
      </c>
      <c r="F2442" s="27">
        <f t="shared" si="38"/>
        <v>81</v>
      </c>
    </row>
    <row r="2443" spans="1:6" x14ac:dyDescent="0.25">
      <c r="A2443" s="26">
        <v>81.2</v>
      </c>
      <c r="B2443" s="17">
        <v>0.1</v>
      </c>
      <c r="C2443" s="17">
        <v>2.5054E-2</v>
      </c>
      <c r="D2443" s="17">
        <v>4.2919999999999998E-3</v>
      </c>
      <c r="E2443" s="17">
        <v>1.603E-3</v>
      </c>
      <c r="F2443" s="27">
        <f t="shared" si="38"/>
        <v>81</v>
      </c>
    </row>
    <row r="2444" spans="1:6" x14ac:dyDescent="0.25">
      <c r="A2444" s="26">
        <v>81.2333</v>
      </c>
      <c r="B2444" s="17">
        <v>0.1</v>
      </c>
      <c r="C2444" s="17">
        <v>2.5026E-2</v>
      </c>
      <c r="D2444" s="17">
        <v>4.2820000000000002E-3</v>
      </c>
      <c r="F2444" s="27">
        <f t="shared" si="38"/>
        <v>81</v>
      </c>
    </row>
    <row r="2445" spans="1:6" x14ac:dyDescent="0.25">
      <c r="A2445" s="26">
        <v>81.2667</v>
      </c>
      <c r="B2445" s="17">
        <v>0.1</v>
      </c>
      <c r="C2445" s="17">
        <v>2.4986999999999999E-2</v>
      </c>
      <c r="D2445" s="17">
        <v>4.2750000000000002E-3</v>
      </c>
      <c r="F2445" s="27">
        <f t="shared" si="38"/>
        <v>81</v>
      </c>
    </row>
    <row r="2446" spans="1:6" x14ac:dyDescent="0.25">
      <c r="A2446" s="26">
        <v>81.3</v>
      </c>
      <c r="B2446" s="17">
        <v>0.1</v>
      </c>
      <c r="C2446" s="17">
        <v>2.4976000000000002E-2</v>
      </c>
      <c r="D2446" s="17">
        <v>4.2750000000000002E-3</v>
      </c>
      <c r="F2446" s="27">
        <f t="shared" si="38"/>
        <v>81</v>
      </c>
    </row>
    <row r="2447" spans="1:6" x14ac:dyDescent="0.25">
      <c r="A2447" s="26">
        <v>81.333299999999994</v>
      </c>
      <c r="B2447" s="17">
        <v>0.1</v>
      </c>
      <c r="C2447" s="17">
        <v>2.4948000000000001E-2</v>
      </c>
      <c r="D2447" s="17">
        <v>4.2700000000000004E-3</v>
      </c>
      <c r="E2447" s="17">
        <v>1.603E-3</v>
      </c>
      <c r="F2447" s="27">
        <f t="shared" si="38"/>
        <v>81</v>
      </c>
    </row>
    <row r="2448" spans="1:6" x14ac:dyDescent="0.25">
      <c r="A2448" s="26">
        <v>81.366699999999994</v>
      </c>
      <c r="B2448" s="17">
        <v>0.1</v>
      </c>
      <c r="C2448" s="17">
        <v>2.4926E-2</v>
      </c>
      <c r="D2448" s="17">
        <v>4.2680000000000001E-3</v>
      </c>
      <c r="E2448" s="17">
        <v>1.5969999999999999E-3</v>
      </c>
      <c r="F2448" s="27">
        <f t="shared" si="38"/>
        <v>81</v>
      </c>
    </row>
    <row r="2449" spans="1:6" x14ac:dyDescent="0.25">
      <c r="A2449" s="26">
        <v>81.400000000000006</v>
      </c>
      <c r="B2449" s="17">
        <v>0.1</v>
      </c>
      <c r="C2449" s="17">
        <v>2.4909000000000001E-2</v>
      </c>
      <c r="D2449" s="17">
        <v>4.261E-3</v>
      </c>
      <c r="E2449" s="17">
        <v>1.586E-3</v>
      </c>
      <c r="F2449" s="27">
        <f t="shared" si="38"/>
        <v>81</v>
      </c>
    </row>
    <row r="2450" spans="1:6" x14ac:dyDescent="0.25">
      <c r="A2450" s="26">
        <v>81.433300000000003</v>
      </c>
      <c r="B2450" s="17">
        <v>0.1</v>
      </c>
      <c r="C2450" s="17">
        <v>2.487E-2</v>
      </c>
      <c r="D2450" s="17">
        <v>4.2509999999999996E-3</v>
      </c>
      <c r="F2450" s="27">
        <f t="shared" si="38"/>
        <v>81</v>
      </c>
    </row>
    <row r="2451" spans="1:6" x14ac:dyDescent="0.25">
      <c r="A2451" s="26">
        <v>81.466700000000003</v>
      </c>
      <c r="B2451" s="17">
        <v>0.1</v>
      </c>
      <c r="C2451" s="17">
        <v>2.4830999999999999E-2</v>
      </c>
      <c r="D2451" s="17">
        <v>4.2459999999999998E-3</v>
      </c>
      <c r="E2451" s="17">
        <v>1.5809999999999999E-3</v>
      </c>
      <c r="F2451" s="27">
        <f t="shared" si="38"/>
        <v>81</v>
      </c>
    </row>
    <row r="2452" spans="1:6" x14ac:dyDescent="0.25">
      <c r="A2452" s="26">
        <v>81.5</v>
      </c>
      <c r="B2452" s="17">
        <v>0.1</v>
      </c>
      <c r="C2452" s="17">
        <v>2.4815E-2</v>
      </c>
      <c r="D2452" s="17">
        <v>4.2389999999999997E-3</v>
      </c>
      <c r="E2452" s="17">
        <v>1.5759999999999999E-3</v>
      </c>
      <c r="F2452" s="27">
        <f t="shared" si="38"/>
        <v>82</v>
      </c>
    </row>
    <row r="2453" spans="1:6" x14ac:dyDescent="0.25">
      <c r="A2453" s="26">
        <v>81.533299999999997</v>
      </c>
      <c r="B2453" s="17">
        <v>0.1</v>
      </c>
      <c r="C2453" s="17">
        <v>2.4792000000000002E-2</v>
      </c>
      <c r="D2453" s="17">
        <v>4.2370000000000003E-3</v>
      </c>
      <c r="E2453" s="17">
        <v>1.5759999999999999E-3</v>
      </c>
      <c r="F2453" s="27">
        <f t="shared" si="38"/>
        <v>82</v>
      </c>
    </row>
    <row r="2454" spans="1:6" x14ac:dyDescent="0.25">
      <c r="A2454" s="26">
        <v>81.566699999999997</v>
      </c>
      <c r="B2454" s="17">
        <v>0.1</v>
      </c>
      <c r="C2454" s="17">
        <v>2.477E-2</v>
      </c>
      <c r="D2454" s="17">
        <v>4.2290000000000001E-3</v>
      </c>
      <c r="E2454" s="17">
        <v>1.57E-3</v>
      </c>
      <c r="F2454" s="27">
        <f t="shared" si="38"/>
        <v>82</v>
      </c>
    </row>
    <row r="2455" spans="1:6" x14ac:dyDescent="0.25">
      <c r="A2455" s="26">
        <v>81.599999999999994</v>
      </c>
      <c r="B2455" s="17">
        <v>0.1</v>
      </c>
      <c r="C2455" s="17">
        <v>2.4759E-2</v>
      </c>
      <c r="D2455" s="17">
        <v>4.2199999999999998E-3</v>
      </c>
      <c r="F2455" s="27">
        <f t="shared" si="38"/>
        <v>82</v>
      </c>
    </row>
    <row r="2456" spans="1:6" x14ac:dyDescent="0.25">
      <c r="A2456" s="26">
        <v>81.633300000000006</v>
      </c>
      <c r="B2456" s="17">
        <v>0.1</v>
      </c>
      <c r="C2456" s="17">
        <v>2.4736000000000001E-2</v>
      </c>
      <c r="D2456" s="17">
        <v>4.2170000000000003E-3</v>
      </c>
      <c r="E2456" s="17">
        <v>1.565E-3</v>
      </c>
      <c r="F2456" s="27">
        <f t="shared" si="38"/>
        <v>82</v>
      </c>
    </row>
    <row r="2457" spans="1:6" x14ac:dyDescent="0.25">
      <c r="A2457" s="26">
        <v>81.666700000000006</v>
      </c>
      <c r="B2457" s="17">
        <v>0.1</v>
      </c>
      <c r="C2457" s="17">
        <v>2.4697E-2</v>
      </c>
      <c r="D2457" s="17">
        <v>4.215E-3</v>
      </c>
      <c r="E2457" s="17">
        <v>1.554E-3</v>
      </c>
      <c r="F2457" s="27">
        <f t="shared" si="38"/>
        <v>82</v>
      </c>
    </row>
    <row r="2458" spans="1:6" x14ac:dyDescent="0.25">
      <c r="A2458" s="26">
        <v>81.7</v>
      </c>
      <c r="B2458" s="17">
        <v>0.1</v>
      </c>
      <c r="C2458" s="17">
        <v>2.4686E-2</v>
      </c>
      <c r="D2458" s="17">
        <v>4.2079999999999999E-3</v>
      </c>
      <c r="E2458" s="17">
        <v>1.549E-3</v>
      </c>
      <c r="F2458" s="27">
        <f t="shared" si="38"/>
        <v>82</v>
      </c>
    </row>
    <row r="2459" spans="1:6" x14ac:dyDescent="0.25">
      <c r="A2459" s="26">
        <v>81.7333</v>
      </c>
      <c r="B2459" s="17">
        <v>0.1</v>
      </c>
      <c r="C2459" s="17">
        <v>2.4669E-2</v>
      </c>
      <c r="D2459" s="17">
        <v>4.2030000000000001E-3</v>
      </c>
      <c r="E2459" s="17">
        <v>1.544E-3</v>
      </c>
      <c r="F2459" s="27">
        <f t="shared" si="38"/>
        <v>82</v>
      </c>
    </row>
    <row r="2460" spans="1:6" x14ac:dyDescent="0.25">
      <c r="A2460" s="26">
        <v>81.7667</v>
      </c>
      <c r="B2460" s="17">
        <v>0.1</v>
      </c>
      <c r="C2460" s="17">
        <v>2.4663999999999998E-2</v>
      </c>
      <c r="E2460" s="17">
        <v>1.5380000000000001E-3</v>
      </c>
      <c r="F2460" s="27">
        <f t="shared" si="38"/>
        <v>82</v>
      </c>
    </row>
    <row r="2461" spans="1:6" x14ac:dyDescent="0.25">
      <c r="A2461" s="26">
        <v>81.8</v>
      </c>
      <c r="B2461" s="17">
        <v>0.1</v>
      </c>
      <c r="C2461" s="17">
        <v>2.4641E-2</v>
      </c>
      <c r="D2461" s="17">
        <v>4.1960000000000001E-3</v>
      </c>
      <c r="E2461" s="17">
        <v>1.5330000000000001E-3</v>
      </c>
      <c r="F2461" s="27">
        <f t="shared" si="38"/>
        <v>82</v>
      </c>
    </row>
    <row r="2462" spans="1:6" x14ac:dyDescent="0.25">
      <c r="A2462" s="26">
        <v>81.833299999999994</v>
      </c>
      <c r="B2462" s="17">
        <v>0.1</v>
      </c>
      <c r="C2462" s="17">
        <v>2.4629999999999999E-2</v>
      </c>
      <c r="D2462" s="17">
        <v>4.1910000000000003E-3</v>
      </c>
      <c r="E2462" s="17">
        <v>1.5280000000000001E-3</v>
      </c>
      <c r="F2462" s="27">
        <f t="shared" si="38"/>
        <v>82</v>
      </c>
    </row>
    <row r="2463" spans="1:6" x14ac:dyDescent="0.25">
      <c r="A2463" s="26">
        <v>81.866699999999994</v>
      </c>
      <c r="B2463" s="17">
        <v>0.1</v>
      </c>
      <c r="C2463" s="17">
        <v>2.4601999999999999E-2</v>
      </c>
      <c r="D2463" s="17">
        <v>4.1809999999999998E-3</v>
      </c>
      <c r="F2463" s="27">
        <f t="shared" si="38"/>
        <v>82</v>
      </c>
    </row>
    <row r="2464" spans="1:6" x14ac:dyDescent="0.25">
      <c r="A2464" s="26">
        <v>81.900000000000006</v>
      </c>
      <c r="B2464" s="17">
        <v>0.1</v>
      </c>
      <c r="C2464" s="17">
        <v>2.4584999999999999E-2</v>
      </c>
      <c r="D2464" s="17">
        <v>4.1669999999999997E-3</v>
      </c>
      <c r="F2464" s="27">
        <f t="shared" si="38"/>
        <v>82</v>
      </c>
    </row>
    <row r="2465" spans="1:6" x14ac:dyDescent="0.25">
      <c r="A2465" s="26">
        <v>81.933300000000003</v>
      </c>
      <c r="B2465" s="17">
        <v>0.1</v>
      </c>
      <c r="C2465" s="17">
        <v>2.4568E-2</v>
      </c>
      <c r="D2465" s="17">
        <v>4.1619999999999999E-3</v>
      </c>
      <c r="E2465" s="17">
        <v>1.5280000000000001E-3</v>
      </c>
      <c r="F2465" s="27">
        <f t="shared" si="38"/>
        <v>82</v>
      </c>
    </row>
    <row r="2466" spans="1:6" x14ac:dyDescent="0.25">
      <c r="A2466" s="26">
        <v>81.966700000000003</v>
      </c>
      <c r="B2466" s="17">
        <v>0.1</v>
      </c>
      <c r="C2466" s="17">
        <v>2.4551E-2</v>
      </c>
      <c r="D2466" s="17">
        <v>4.1590000000000004E-3</v>
      </c>
      <c r="E2466" s="17">
        <v>1.5219999999999999E-3</v>
      </c>
      <c r="F2466" s="27">
        <f t="shared" si="38"/>
        <v>82</v>
      </c>
    </row>
    <row r="2467" spans="1:6" x14ac:dyDescent="0.25">
      <c r="A2467" s="26">
        <v>82</v>
      </c>
      <c r="B2467" s="17">
        <v>0.1</v>
      </c>
      <c r="C2467" s="17">
        <v>2.4511000000000002E-2</v>
      </c>
      <c r="D2467" s="17">
        <v>4.1539999999999997E-3</v>
      </c>
      <c r="E2467" s="17">
        <v>1.5219999999999999E-3</v>
      </c>
      <c r="F2467" s="27">
        <f t="shared" si="38"/>
        <v>82</v>
      </c>
    </row>
    <row r="2468" spans="1:6" x14ac:dyDescent="0.25">
      <c r="A2468" s="26">
        <v>82.033299999999997</v>
      </c>
      <c r="B2468" s="17">
        <v>0.1</v>
      </c>
      <c r="C2468" s="17">
        <v>2.4506E-2</v>
      </c>
      <c r="D2468" s="17">
        <v>4.1469999999999996E-3</v>
      </c>
      <c r="E2468" s="17">
        <v>1.5219999999999999E-3</v>
      </c>
      <c r="F2468" s="27">
        <f t="shared" si="38"/>
        <v>82</v>
      </c>
    </row>
    <row r="2469" spans="1:6" x14ac:dyDescent="0.25">
      <c r="A2469" s="26">
        <v>82.066699999999997</v>
      </c>
      <c r="B2469" s="17">
        <v>0.1</v>
      </c>
      <c r="C2469" s="17">
        <v>2.4493999999999998E-2</v>
      </c>
      <c r="D2469" s="17">
        <v>4.1469999999999996E-3</v>
      </c>
      <c r="E2469" s="17">
        <v>1.5219999999999999E-3</v>
      </c>
      <c r="F2469" s="27">
        <f t="shared" si="38"/>
        <v>82</v>
      </c>
    </row>
    <row r="2470" spans="1:6" x14ac:dyDescent="0.25">
      <c r="A2470" s="26">
        <v>82.1</v>
      </c>
      <c r="B2470" s="17">
        <v>0.1</v>
      </c>
      <c r="C2470" s="17">
        <v>2.4466000000000002E-2</v>
      </c>
      <c r="D2470" s="17">
        <v>4.1419999999999998E-3</v>
      </c>
      <c r="F2470" s="27">
        <f t="shared" si="38"/>
        <v>82</v>
      </c>
    </row>
    <row r="2471" spans="1:6" x14ac:dyDescent="0.25">
      <c r="A2471" s="26">
        <v>82.133300000000006</v>
      </c>
      <c r="B2471" s="17">
        <v>0.1</v>
      </c>
      <c r="C2471" s="17">
        <v>2.4420000000000001E-2</v>
      </c>
      <c r="D2471" s="17">
        <v>4.1200000000000004E-3</v>
      </c>
      <c r="E2471" s="17">
        <v>1.5219999999999999E-3</v>
      </c>
      <c r="F2471" s="27">
        <f t="shared" si="38"/>
        <v>82</v>
      </c>
    </row>
    <row r="2472" spans="1:6" x14ac:dyDescent="0.25">
      <c r="A2472" s="26">
        <v>82.166700000000006</v>
      </c>
      <c r="B2472" s="17">
        <v>0.1</v>
      </c>
      <c r="C2472" s="17">
        <v>2.4386000000000001E-2</v>
      </c>
      <c r="D2472" s="17">
        <v>4.1099999999999999E-3</v>
      </c>
      <c r="F2472" s="27">
        <f t="shared" si="38"/>
        <v>82</v>
      </c>
    </row>
    <row r="2473" spans="1:6" x14ac:dyDescent="0.25">
      <c r="A2473" s="26">
        <v>82.2</v>
      </c>
      <c r="B2473" s="17">
        <v>0.1</v>
      </c>
      <c r="C2473" s="17">
        <v>2.4379999999999999E-2</v>
      </c>
      <c r="D2473" s="17">
        <v>4.1079999999999997E-3</v>
      </c>
      <c r="E2473" s="17">
        <v>1.5169999999999999E-3</v>
      </c>
      <c r="F2473" s="27">
        <f t="shared" si="38"/>
        <v>82</v>
      </c>
    </row>
    <row r="2474" spans="1:6" x14ac:dyDescent="0.25">
      <c r="A2474" s="26">
        <v>82.2333</v>
      </c>
      <c r="B2474" s="17">
        <v>0.1</v>
      </c>
      <c r="C2474" s="17">
        <v>2.4357E-2</v>
      </c>
      <c r="D2474" s="17">
        <v>4.1050000000000001E-3</v>
      </c>
      <c r="F2474" s="27">
        <f t="shared" si="38"/>
        <v>82</v>
      </c>
    </row>
    <row r="2475" spans="1:6" x14ac:dyDescent="0.25">
      <c r="A2475" s="26">
        <v>82.2667</v>
      </c>
      <c r="B2475" s="17">
        <v>0.1</v>
      </c>
      <c r="C2475" s="17">
        <v>2.4346E-2</v>
      </c>
      <c r="D2475" s="17">
        <v>4.0959999999999998E-3</v>
      </c>
      <c r="E2475" s="17">
        <v>1.511E-3</v>
      </c>
      <c r="F2475" s="27">
        <f t="shared" si="38"/>
        <v>82</v>
      </c>
    </row>
    <row r="2476" spans="1:6" x14ac:dyDescent="0.25">
      <c r="A2476" s="26">
        <v>82.3</v>
      </c>
      <c r="B2476" s="17">
        <v>0.1</v>
      </c>
      <c r="C2476" s="17">
        <v>2.4316999999999998E-2</v>
      </c>
      <c r="D2476" s="17">
        <v>4.0930000000000003E-3</v>
      </c>
      <c r="F2476" s="27">
        <f t="shared" si="38"/>
        <v>82</v>
      </c>
    </row>
    <row r="2477" spans="1:6" x14ac:dyDescent="0.25">
      <c r="A2477" s="26">
        <v>82.333299999999994</v>
      </c>
      <c r="B2477" s="17">
        <v>0.1</v>
      </c>
      <c r="C2477" s="17">
        <v>2.4310999999999999E-2</v>
      </c>
      <c r="D2477" s="17">
        <v>4.091E-3</v>
      </c>
      <c r="F2477" s="27">
        <f t="shared" si="38"/>
        <v>82</v>
      </c>
    </row>
    <row r="2478" spans="1:6" x14ac:dyDescent="0.25">
      <c r="A2478" s="26">
        <v>82.366699999999994</v>
      </c>
      <c r="B2478" s="17">
        <v>0.1</v>
      </c>
      <c r="C2478" s="17">
        <v>2.426E-2</v>
      </c>
      <c r="D2478" s="17">
        <v>4.0810000000000004E-3</v>
      </c>
      <c r="F2478" s="27">
        <f t="shared" si="38"/>
        <v>82</v>
      </c>
    </row>
    <row r="2479" spans="1:6" x14ac:dyDescent="0.25">
      <c r="A2479" s="26">
        <v>82.4</v>
      </c>
      <c r="B2479" s="17">
        <v>0.1</v>
      </c>
      <c r="C2479" s="17">
        <v>2.4242E-2</v>
      </c>
      <c r="D2479" s="17">
        <v>4.0759999999999998E-3</v>
      </c>
      <c r="E2479" s="17">
        <v>1.511E-3</v>
      </c>
      <c r="F2479" s="27">
        <f t="shared" si="38"/>
        <v>82</v>
      </c>
    </row>
    <row r="2480" spans="1:6" x14ac:dyDescent="0.25">
      <c r="A2480" s="26">
        <v>82.433300000000003</v>
      </c>
      <c r="B2480" s="17">
        <v>0.1</v>
      </c>
      <c r="C2480" s="17">
        <v>2.4195999999999999E-2</v>
      </c>
      <c r="D2480" s="17">
        <v>4.0610000000000004E-3</v>
      </c>
      <c r="F2480" s="27">
        <f t="shared" si="38"/>
        <v>82</v>
      </c>
    </row>
    <row r="2481" spans="1:6" x14ac:dyDescent="0.25">
      <c r="A2481" s="26">
        <v>82.466700000000003</v>
      </c>
      <c r="B2481" s="17">
        <v>0.1</v>
      </c>
      <c r="C2481" s="17">
        <v>2.4173E-2</v>
      </c>
      <c r="D2481" s="17">
        <v>4.0610000000000004E-3</v>
      </c>
      <c r="F2481" s="27">
        <f t="shared" si="38"/>
        <v>82</v>
      </c>
    </row>
    <row r="2482" spans="1:6" x14ac:dyDescent="0.25">
      <c r="A2482" s="26">
        <v>82.5</v>
      </c>
      <c r="B2482" s="17">
        <v>0.1</v>
      </c>
      <c r="C2482" s="17">
        <v>2.4143999999999999E-2</v>
      </c>
      <c r="D2482" s="17">
        <v>4.0540000000000003E-3</v>
      </c>
      <c r="E2482" s="17">
        <v>1.511E-3</v>
      </c>
      <c r="F2482" s="27">
        <f t="shared" si="38"/>
        <v>83</v>
      </c>
    </row>
    <row r="2483" spans="1:6" x14ac:dyDescent="0.25">
      <c r="A2483" s="26">
        <v>82.533299999999997</v>
      </c>
      <c r="B2483" s="17">
        <v>0.1</v>
      </c>
      <c r="C2483" s="17">
        <v>2.4133000000000002E-2</v>
      </c>
      <c r="D2483" s="17">
        <v>4.0489999999999996E-3</v>
      </c>
      <c r="E2483" s="17">
        <v>1.511E-3</v>
      </c>
      <c r="F2483" s="27">
        <f t="shared" si="38"/>
        <v>83</v>
      </c>
    </row>
    <row r="2484" spans="1:6" x14ac:dyDescent="0.25">
      <c r="A2484" s="26">
        <v>82.566699999999997</v>
      </c>
      <c r="B2484" s="17">
        <v>0.1</v>
      </c>
      <c r="C2484" s="17">
        <v>2.4126999999999999E-2</v>
      </c>
      <c r="D2484" s="17">
        <v>4.0410000000000003E-3</v>
      </c>
      <c r="F2484" s="27">
        <f t="shared" si="38"/>
        <v>83</v>
      </c>
    </row>
    <row r="2485" spans="1:6" x14ac:dyDescent="0.25">
      <c r="A2485" s="26">
        <v>82.6</v>
      </c>
      <c r="B2485" s="17">
        <v>0.1</v>
      </c>
      <c r="C2485" s="17">
        <v>2.4109999999999999E-2</v>
      </c>
      <c r="D2485" s="17">
        <v>4.032E-3</v>
      </c>
      <c r="F2485" s="27">
        <f t="shared" si="38"/>
        <v>83</v>
      </c>
    </row>
    <row r="2486" spans="1:6" x14ac:dyDescent="0.25">
      <c r="A2486" s="26">
        <v>82.633300000000006</v>
      </c>
      <c r="B2486" s="17">
        <v>0.1</v>
      </c>
      <c r="C2486" s="17">
        <v>2.4081000000000002E-2</v>
      </c>
      <c r="D2486" s="17">
        <v>4.0220000000000004E-3</v>
      </c>
      <c r="F2486" s="27">
        <f t="shared" si="38"/>
        <v>83</v>
      </c>
    </row>
    <row r="2487" spans="1:6" x14ac:dyDescent="0.25">
      <c r="A2487" s="26">
        <v>82.666700000000006</v>
      </c>
      <c r="B2487" s="17">
        <v>0.1</v>
      </c>
      <c r="C2487" s="17">
        <v>2.4063000000000001E-2</v>
      </c>
      <c r="D2487" s="17">
        <v>4.0119999999999999E-3</v>
      </c>
      <c r="F2487" s="27">
        <f t="shared" si="38"/>
        <v>83</v>
      </c>
    </row>
    <row r="2488" spans="1:6" x14ac:dyDescent="0.25">
      <c r="A2488" s="26">
        <v>82.7</v>
      </c>
      <c r="B2488" s="17">
        <v>0.1</v>
      </c>
      <c r="C2488" s="17">
        <v>2.4039999999999999E-2</v>
      </c>
      <c r="D2488" s="17">
        <v>4.0119999999999999E-3</v>
      </c>
      <c r="F2488" s="27">
        <f t="shared" si="38"/>
        <v>83</v>
      </c>
    </row>
    <row r="2489" spans="1:6" x14ac:dyDescent="0.25">
      <c r="A2489" s="26">
        <v>82.7333</v>
      </c>
      <c r="B2489" s="17">
        <v>0.1</v>
      </c>
      <c r="C2489" s="17">
        <v>2.4022999999999999E-2</v>
      </c>
      <c r="D2489" s="17">
        <v>4.0119999999999999E-3</v>
      </c>
      <c r="E2489" s="17">
        <v>1.511E-3</v>
      </c>
      <c r="F2489" s="27">
        <f t="shared" si="38"/>
        <v>83</v>
      </c>
    </row>
    <row r="2490" spans="1:6" x14ac:dyDescent="0.25">
      <c r="A2490" s="26">
        <v>82.7667</v>
      </c>
      <c r="B2490" s="17">
        <v>0.1</v>
      </c>
      <c r="C2490" s="17">
        <v>2.4011000000000001E-2</v>
      </c>
      <c r="D2490" s="17">
        <v>4.0039999999999997E-3</v>
      </c>
      <c r="E2490" s="17">
        <v>1.511E-3</v>
      </c>
      <c r="F2490" s="27">
        <f t="shared" si="38"/>
        <v>83</v>
      </c>
    </row>
    <row r="2491" spans="1:6" x14ac:dyDescent="0.25">
      <c r="A2491" s="26">
        <v>82.8</v>
      </c>
      <c r="B2491" s="17">
        <v>0.1</v>
      </c>
      <c r="C2491" s="17">
        <v>2.3982E-2</v>
      </c>
      <c r="D2491" s="17">
        <v>4.0039999999999997E-3</v>
      </c>
      <c r="E2491" s="17">
        <v>1.511E-3</v>
      </c>
      <c r="F2491" s="27">
        <f t="shared" si="38"/>
        <v>83</v>
      </c>
    </row>
    <row r="2492" spans="1:6" x14ac:dyDescent="0.25">
      <c r="A2492" s="26">
        <v>82.833299999999994</v>
      </c>
      <c r="B2492" s="17">
        <v>0.1</v>
      </c>
      <c r="C2492" s="17">
        <v>2.3952999999999999E-2</v>
      </c>
      <c r="F2492" s="27">
        <f t="shared" si="38"/>
        <v>83</v>
      </c>
    </row>
    <row r="2493" spans="1:6" x14ac:dyDescent="0.25">
      <c r="A2493" s="26">
        <v>82.866699999999994</v>
      </c>
      <c r="B2493" s="17">
        <v>0.1</v>
      </c>
      <c r="C2493" s="17">
        <v>2.3924000000000001E-2</v>
      </c>
      <c r="D2493" s="17">
        <v>4.0000000000000001E-3</v>
      </c>
      <c r="F2493" s="27">
        <f t="shared" si="38"/>
        <v>83</v>
      </c>
    </row>
    <row r="2494" spans="1:6" x14ac:dyDescent="0.25">
      <c r="A2494" s="26">
        <v>82.9</v>
      </c>
      <c r="B2494" s="17">
        <v>0.1</v>
      </c>
      <c r="C2494" s="17">
        <v>2.3900000000000001E-2</v>
      </c>
      <c r="D2494" s="17">
        <v>3.9969999999999997E-3</v>
      </c>
      <c r="E2494" s="17">
        <v>1.511E-3</v>
      </c>
      <c r="F2494" s="27">
        <f t="shared" si="38"/>
        <v>83</v>
      </c>
    </row>
    <row r="2495" spans="1:6" x14ac:dyDescent="0.25">
      <c r="A2495" s="26">
        <v>82.933300000000003</v>
      </c>
      <c r="B2495" s="17">
        <v>0.1</v>
      </c>
      <c r="C2495" s="17">
        <v>2.3889000000000001E-2</v>
      </c>
      <c r="D2495" s="17">
        <v>3.9919999999999999E-3</v>
      </c>
      <c r="E2495" s="17">
        <v>1.506E-3</v>
      </c>
      <c r="F2495" s="27">
        <f t="shared" si="38"/>
        <v>83</v>
      </c>
    </row>
    <row r="2496" spans="1:6" x14ac:dyDescent="0.25">
      <c r="A2496" s="26">
        <v>82.966700000000003</v>
      </c>
      <c r="B2496" s="17">
        <v>0.1</v>
      </c>
      <c r="C2496" s="17">
        <v>2.3876999999999999E-2</v>
      </c>
      <c r="D2496" s="17">
        <v>3.9890000000000004E-3</v>
      </c>
      <c r="E2496" s="17">
        <v>1.5009999999999999E-3</v>
      </c>
      <c r="F2496" s="27">
        <f t="shared" si="38"/>
        <v>83</v>
      </c>
    </row>
    <row r="2497" spans="1:6" x14ac:dyDescent="0.25">
      <c r="A2497" s="26">
        <v>83</v>
      </c>
      <c r="B2497" s="17">
        <v>0.1</v>
      </c>
      <c r="C2497" s="17">
        <v>2.3865000000000001E-2</v>
      </c>
      <c r="D2497" s="17">
        <v>3.9849999999999998E-3</v>
      </c>
      <c r="F2497" s="27">
        <f t="shared" si="38"/>
        <v>83</v>
      </c>
    </row>
    <row r="2498" spans="1:6" x14ac:dyDescent="0.25">
      <c r="A2498" s="26">
        <v>83.033299999999997</v>
      </c>
      <c r="B2498" s="17">
        <v>0.1</v>
      </c>
      <c r="C2498" s="17">
        <v>2.3848000000000001E-2</v>
      </c>
      <c r="D2498" s="17">
        <v>3.9789999999999999E-3</v>
      </c>
      <c r="E2498" s="17">
        <v>1.495E-3</v>
      </c>
      <c r="F2498" s="27">
        <f t="shared" si="38"/>
        <v>83</v>
      </c>
    </row>
    <row r="2499" spans="1:6" x14ac:dyDescent="0.25">
      <c r="A2499" s="26">
        <v>83.066699999999997</v>
      </c>
      <c r="B2499" s="17">
        <v>0.1</v>
      </c>
      <c r="C2499" s="17">
        <v>2.3813000000000001E-2</v>
      </c>
      <c r="D2499" s="17">
        <v>3.9719999999999998E-3</v>
      </c>
      <c r="F2499" s="27">
        <f t="shared" si="38"/>
        <v>83</v>
      </c>
    </row>
    <row r="2500" spans="1:6" x14ac:dyDescent="0.25">
      <c r="A2500" s="26">
        <v>83.1</v>
      </c>
      <c r="B2500" s="17">
        <v>0.1</v>
      </c>
      <c r="C2500" s="17">
        <v>2.3800999999999999E-2</v>
      </c>
      <c r="D2500" s="17">
        <v>3.967E-3</v>
      </c>
      <c r="E2500" s="17">
        <v>1.495E-3</v>
      </c>
      <c r="F2500" s="27">
        <f t="shared" si="38"/>
        <v>83</v>
      </c>
    </row>
    <row r="2501" spans="1:6" x14ac:dyDescent="0.25">
      <c r="A2501" s="26">
        <v>83.133300000000006</v>
      </c>
      <c r="B2501" s="17">
        <v>0.1</v>
      </c>
      <c r="C2501" s="17">
        <v>2.3765999999999999E-2</v>
      </c>
      <c r="D2501" s="17">
        <v>3.9620000000000002E-3</v>
      </c>
      <c r="F2501" s="27">
        <f t="shared" si="38"/>
        <v>83</v>
      </c>
    </row>
    <row r="2502" spans="1:6" x14ac:dyDescent="0.25">
      <c r="A2502" s="26">
        <v>83.166700000000006</v>
      </c>
      <c r="B2502" s="17">
        <v>0.1</v>
      </c>
      <c r="C2502" s="17">
        <v>2.3701E-2</v>
      </c>
      <c r="D2502" s="17">
        <v>3.96E-3</v>
      </c>
      <c r="E2502" s="17">
        <v>1.495E-3</v>
      </c>
      <c r="F2502" s="27">
        <f t="shared" si="38"/>
        <v>83</v>
      </c>
    </row>
    <row r="2503" spans="1:6" x14ac:dyDescent="0.25">
      <c r="A2503" s="26">
        <v>83.2</v>
      </c>
      <c r="B2503" s="17">
        <v>0.1</v>
      </c>
      <c r="C2503" s="17">
        <v>2.3664999999999999E-2</v>
      </c>
      <c r="D2503" s="17">
        <v>3.9519999999999998E-3</v>
      </c>
      <c r="F2503" s="27">
        <f t="shared" si="38"/>
        <v>83</v>
      </c>
    </row>
    <row r="2504" spans="1:6" x14ac:dyDescent="0.25">
      <c r="A2504" s="26">
        <v>83.2333</v>
      </c>
      <c r="B2504" s="17">
        <v>0.1</v>
      </c>
      <c r="C2504" s="17">
        <v>2.3647999999999999E-2</v>
      </c>
      <c r="D2504" s="17">
        <v>3.947E-3</v>
      </c>
      <c r="F2504" s="27">
        <f t="shared" si="38"/>
        <v>83</v>
      </c>
    </row>
    <row r="2505" spans="1:6" x14ac:dyDescent="0.25">
      <c r="A2505" s="26">
        <v>83.2667</v>
      </c>
      <c r="B2505" s="17">
        <v>0.1</v>
      </c>
      <c r="C2505" s="17">
        <v>2.3623999999999999E-2</v>
      </c>
      <c r="D2505" s="17">
        <v>3.9439999999999996E-3</v>
      </c>
      <c r="E2505" s="17">
        <v>1.4890000000000001E-3</v>
      </c>
      <c r="F2505" s="27">
        <f t="shared" ref="F2505:F2568" si="39">ROUND(A2505,0)</f>
        <v>83</v>
      </c>
    </row>
    <row r="2506" spans="1:6" x14ac:dyDescent="0.25">
      <c r="A2506" s="26">
        <v>83.3</v>
      </c>
      <c r="B2506" s="17">
        <v>0.1</v>
      </c>
      <c r="C2506" s="17">
        <v>2.3581999999999999E-2</v>
      </c>
      <c r="D2506" s="17">
        <v>3.9360000000000003E-3</v>
      </c>
      <c r="E2506" s="17">
        <v>1.4779999999999999E-3</v>
      </c>
      <c r="F2506" s="27">
        <f t="shared" si="39"/>
        <v>83</v>
      </c>
    </row>
    <row r="2507" spans="1:6" x14ac:dyDescent="0.25">
      <c r="A2507" s="26">
        <v>83.333299999999994</v>
      </c>
      <c r="B2507" s="17">
        <v>0.1</v>
      </c>
      <c r="C2507" s="17">
        <v>2.3576E-2</v>
      </c>
      <c r="F2507" s="27">
        <f t="shared" si="39"/>
        <v>83</v>
      </c>
    </row>
    <row r="2508" spans="1:6" x14ac:dyDescent="0.25">
      <c r="A2508" s="26">
        <v>83.366699999999994</v>
      </c>
      <c r="B2508" s="17">
        <v>0.1</v>
      </c>
      <c r="C2508" s="17">
        <v>2.3552E-2</v>
      </c>
      <c r="D2508" s="17">
        <v>3.934E-3</v>
      </c>
      <c r="F2508" s="27">
        <f t="shared" si="39"/>
        <v>83</v>
      </c>
    </row>
    <row r="2509" spans="1:6" x14ac:dyDescent="0.25">
      <c r="A2509" s="26">
        <v>83.4</v>
      </c>
      <c r="B2509" s="17">
        <v>0.1</v>
      </c>
      <c r="F2509" s="27">
        <f t="shared" si="39"/>
        <v>83</v>
      </c>
    </row>
    <row r="2510" spans="1:6" x14ac:dyDescent="0.25">
      <c r="A2510" s="26">
        <v>83.433300000000003</v>
      </c>
      <c r="B2510" s="17">
        <v>0.1</v>
      </c>
      <c r="C2510" s="17">
        <v>2.3515999999999999E-2</v>
      </c>
      <c r="D2510" s="17">
        <v>3.9240000000000004E-3</v>
      </c>
      <c r="F2510" s="27">
        <f t="shared" si="39"/>
        <v>83</v>
      </c>
    </row>
    <row r="2511" spans="1:6" x14ac:dyDescent="0.25">
      <c r="A2511" s="26">
        <v>83.466700000000003</v>
      </c>
      <c r="B2511" s="17">
        <v>0.1</v>
      </c>
      <c r="C2511" s="17">
        <v>2.3480000000000001E-2</v>
      </c>
      <c r="D2511" s="17">
        <v>3.9160000000000002E-3</v>
      </c>
      <c r="E2511" s="17">
        <v>1.4779999999999999E-3</v>
      </c>
      <c r="F2511" s="27">
        <f t="shared" si="39"/>
        <v>83</v>
      </c>
    </row>
    <row r="2512" spans="1:6" x14ac:dyDescent="0.25">
      <c r="A2512" s="26">
        <v>83.5</v>
      </c>
      <c r="B2512" s="17">
        <v>0.1</v>
      </c>
      <c r="C2512" s="17">
        <v>2.3463000000000001E-2</v>
      </c>
      <c r="D2512" s="17">
        <v>3.9160000000000002E-3</v>
      </c>
      <c r="F2512" s="27">
        <f t="shared" si="39"/>
        <v>84</v>
      </c>
    </row>
    <row r="2513" spans="1:6" x14ac:dyDescent="0.25">
      <c r="A2513" s="26">
        <v>83.533299999999997</v>
      </c>
      <c r="B2513" s="17">
        <v>0.1</v>
      </c>
      <c r="C2513" s="17">
        <v>2.3421000000000001E-2</v>
      </c>
      <c r="D2513" s="17">
        <v>3.9139999999999999E-3</v>
      </c>
      <c r="E2513" s="17">
        <v>1.4729999999999999E-3</v>
      </c>
      <c r="F2513" s="27">
        <f t="shared" si="39"/>
        <v>84</v>
      </c>
    </row>
    <row r="2514" spans="1:6" x14ac:dyDescent="0.25">
      <c r="A2514" s="26">
        <v>83.566699999999997</v>
      </c>
      <c r="B2514" s="17">
        <v>0.1</v>
      </c>
      <c r="C2514" s="17">
        <v>2.3408999999999999E-2</v>
      </c>
      <c r="D2514" s="17">
        <v>3.9139999999999999E-3</v>
      </c>
      <c r="E2514" s="17">
        <v>1.4729999999999999E-3</v>
      </c>
      <c r="F2514" s="27">
        <f t="shared" si="39"/>
        <v>84</v>
      </c>
    </row>
    <row r="2515" spans="1:6" x14ac:dyDescent="0.25">
      <c r="A2515" s="26">
        <v>83.6</v>
      </c>
      <c r="B2515" s="17">
        <v>0.1</v>
      </c>
      <c r="C2515" s="17">
        <v>2.3390999999999999E-2</v>
      </c>
      <c r="D2515" s="17">
        <v>3.901E-3</v>
      </c>
      <c r="F2515" s="27">
        <f t="shared" si="39"/>
        <v>84</v>
      </c>
    </row>
    <row r="2516" spans="1:6" x14ac:dyDescent="0.25">
      <c r="A2516" s="26">
        <v>83.633300000000006</v>
      </c>
      <c r="B2516" s="17">
        <v>0.1</v>
      </c>
      <c r="C2516" s="17">
        <v>2.3379E-2</v>
      </c>
      <c r="D2516" s="17">
        <v>3.8960000000000002E-3</v>
      </c>
      <c r="F2516" s="27">
        <f t="shared" si="39"/>
        <v>84</v>
      </c>
    </row>
    <row r="2517" spans="1:6" x14ac:dyDescent="0.25">
      <c r="A2517" s="26">
        <v>83.666700000000006</v>
      </c>
      <c r="B2517" s="17">
        <v>0.1</v>
      </c>
      <c r="C2517" s="17">
        <v>2.3355000000000001E-2</v>
      </c>
      <c r="D2517" s="17">
        <v>3.8960000000000002E-3</v>
      </c>
      <c r="E2517" s="17">
        <v>1.467E-3</v>
      </c>
      <c r="F2517" s="27">
        <f t="shared" si="39"/>
        <v>84</v>
      </c>
    </row>
    <row r="2518" spans="1:6" x14ac:dyDescent="0.25">
      <c r="A2518" s="26">
        <v>83.7</v>
      </c>
      <c r="B2518" s="17">
        <v>0.1</v>
      </c>
      <c r="C2518" s="17">
        <v>2.3349000000000002E-2</v>
      </c>
      <c r="D2518" s="17">
        <v>3.8930000000000002E-3</v>
      </c>
      <c r="E2518" s="17">
        <v>1.467E-3</v>
      </c>
      <c r="F2518" s="27">
        <f t="shared" si="39"/>
        <v>84</v>
      </c>
    </row>
    <row r="2519" spans="1:6" x14ac:dyDescent="0.25">
      <c r="A2519" s="26">
        <v>83.7333</v>
      </c>
      <c r="B2519" s="17">
        <v>0.1</v>
      </c>
      <c r="C2519" s="17">
        <v>2.3342999999999999E-2</v>
      </c>
      <c r="D2519" s="17">
        <v>3.8860000000000001E-3</v>
      </c>
      <c r="F2519" s="27">
        <f t="shared" si="39"/>
        <v>84</v>
      </c>
    </row>
    <row r="2520" spans="1:6" x14ac:dyDescent="0.25">
      <c r="A2520" s="26">
        <v>83.7667</v>
      </c>
      <c r="B2520" s="17">
        <v>0.1</v>
      </c>
      <c r="C2520" s="17">
        <v>2.3324999999999999E-2</v>
      </c>
      <c r="D2520" s="17">
        <v>3.8809999999999999E-3</v>
      </c>
      <c r="F2520" s="27">
        <f t="shared" si="39"/>
        <v>84</v>
      </c>
    </row>
    <row r="2521" spans="1:6" x14ac:dyDescent="0.25">
      <c r="A2521" s="26">
        <v>83.8</v>
      </c>
      <c r="B2521" s="17">
        <v>0.1</v>
      </c>
      <c r="C2521" s="17">
        <v>2.3313E-2</v>
      </c>
      <c r="D2521" s="17">
        <v>3.875E-3</v>
      </c>
      <c r="E2521" s="17">
        <v>1.467E-3</v>
      </c>
      <c r="F2521" s="27">
        <f t="shared" si="39"/>
        <v>84</v>
      </c>
    </row>
    <row r="2522" spans="1:6" x14ac:dyDescent="0.25">
      <c r="A2522" s="26">
        <v>83.833299999999994</v>
      </c>
      <c r="B2522" s="17">
        <v>0.09</v>
      </c>
      <c r="C2522" s="17">
        <v>2.3313E-2</v>
      </c>
      <c r="D2522" s="17">
        <v>3.875E-3</v>
      </c>
      <c r="F2522" s="27">
        <f t="shared" si="39"/>
        <v>84</v>
      </c>
    </row>
    <row r="2523" spans="1:6" x14ac:dyDescent="0.25">
      <c r="A2523" s="26">
        <v>83.866699999999994</v>
      </c>
      <c r="B2523" s="17">
        <v>0.09</v>
      </c>
      <c r="C2523" s="17">
        <v>2.3300999999999999E-2</v>
      </c>
      <c r="D2523" s="17">
        <v>3.875E-3</v>
      </c>
      <c r="F2523" s="27">
        <f t="shared" si="39"/>
        <v>84</v>
      </c>
    </row>
    <row r="2524" spans="1:6" x14ac:dyDescent="0.25">
      <c r="A2524" s="26">
        <v>83.9</v>
      </c>
      <c r="B2524" s="17">
        <v>0.09</v>
      </c>
      <c r="C2524" s="17">
        <v>2.3283000000000002E-2</v>
      </c>
      <c r="D2524" s="17">
        <v>3.8730000000000001E-3</v>
      </c>
      <c r="F2524" s="27">
        <f t="shared" si="39"/>
        <v>84</v>
      </c>
    </row>
    <row r="2525" spans="1:6" x14ac:dyDescent="0.25">
      <c r="A2525" s="26">
        <v>83.933300000000003</v>
      </c>
      <c r="B2525" s="17">
        <v>0.09</v>
      </c>
      <c r="C2525" s="17">
        <v>2.3265000000000001E-2</v>
      </c>
      <c r="D2525" s="17">
        <v>3.8679999999999999E-3</v>
      </c>
      <c r="F2525" s="27">
        <f t="shared" si="39"/>
        <v>84</v>
      </c>
    </row>
    <row r="2526" spans="1:6" x14ac:dyDescent="0.25">
      <c r="A2526" s="26">
        <v>83.966700000000003</v>
      </c>
      <c r="B2526" s="17">
        <v>0.09</v>
      </c>
      <c r="C2526" s="17">
        <v>2.3223000000000001E-2</v>
      </c>
      <c r="D2526" s="17">
        <v>3.8649999999999999E-3</v>
      </c>
      <c r="F2526" s="27">
        <f t="shared" si="39"/>
        <v>84</v>
      </c>
    </row>
    <row r="2527" spans="1:6" x14ac:dyDescent="0.25">
      <c r="A2527" s="26">
        <v>84</v>
      </c>
      <c r="B2527" s="17">
        <v>0.09</v>
      </c>
      <c r="C2527" s="17">
        <v>2.3203999999999999E-2</v>
      </c>
      <c r="E2527" s="17">
        <v>1.462E-3</v>
      </c>
      <c r="F2527" s="27">
        <f t="shared" si="39"/>
        <v>84</v>
      </c>
    </row>
    <row r="2528" spans="1:6" x14ac:dyDescent="0.25">
      <c r="A2528" s="26">
        <v>84.033299999999997</v>
      </c>
      <c r="B2528" s="17">
        <v>0.09</v>
      </c>
      <c r="C2528" s="17">
        <v>2.3198E-2</v>
      </c>
      <c r="D2528" s="17">
        <v>3.8570000000000002E-3</v>
      </c>
      <c r="E2528" s="17">
        <v>1.456E-3</v>
      </c>
      <c r="F2528" s="27">
        <f t="shared" si="39"/>
        <v>84</v>
      </c>
    </row>
    <row r="2529" spans="1:6" x14ac:dyDescent="0.25">
      <c r="A2529" s="26">
        <v>84.066699999999997</v>
      </c>
      <c r="B2529" s="17">
        <v>0.09</v>
      </c>
      <c r="C2529" s="17">
        <v>2.3185999999999998E-2</v>
      </c>
      <c r="D2529" s="17">
        <v>3.8570000000000002E-3</v>
      </c>
      <c r="F2529" s="27">
        <f t="shared" si="39"/>
        <v>84</v>
      </c>
    </row>
    <row r="2530" spans="1:6" x14ac:dyDescent="0.25">
      <c r="A2530" s="26">
        <v>84.1</v>
      </c>
      <c r="B2530" s="17">
        <v>0.09</v>
      </c>
      <c r="C2530" s="17">
        <v>2.3156E-2</v>
      </c>
      <c r="D2530" s="17">
        <v>3.852E-3</v>
      </c>
      <c r="E2530" s="17">
        <v>1.451E-3</v>
      </c>
      <c r="F2530" s="27">
        <f t="shared" si="39"/>
        <v>84</v>
      </c>
    </row>
    <row r="2531" spans="1:6" x14ac:dyDescent="0.25">
      <c r="A2531" s="26">
        <v>84.133300000000006</v>
      </c>
      <c r="B2531" s="17">
        <v>0.09</v>
      </c>
      <c r="C2531" s="17">
        <v>2.315E-2</v>
      </c>
      <c r="D2531" s="17">
        <v>3.8340000000000002E-3</v>
      </c>
      <c r="E2531" s="17">
        <v>1.451E-3</v>
      </c>
      <c r="F2531" s="27">
        <f t="shared" si="39"/>
        <v>84</v>
      </c>
    </row>
    <row r="2532" spans="1:6" x14ac:dyDescent="0.25">
      <c r="A2532" s="26">
        <v>84.166700000000006</v>
      </c>
      <c r="B2532" s="17">
        <v>0.09</v>
      </c>
      <c r="C2532" s="17">
        <v>2.3119000000000001E-2</v>
      </c>
      <c r="D2532" s="17">
        <v>3.8289999999999999E-3</v>
      </c>
      <c r="E2532" s="17">
        <v>1.4450000000000001E-3</v>
      </c>
      <c r="F2532" s="27">
        <f t="shared" si="39"/>
        <v>84</v>
      </c>
    </row>
    <row r="2533" spans="1:6" x14ac:dyDescent="0.25">
      <c r="A2533" s="26">
        <v>84.2</v>
      </c>
      <c r="B2533" s="17">
        <v>0.09</v>
      </c>
      <c r="C2533" s="17">
        <v>2.3077E-2</v>
      </c>
      <c r="D2533" s="17">
        <v>3.8010000000000001E-3</v>
      </c>
      <c r="E2533" s="17">
        <v>1.4400000000000001E-3</v>
      </c>
      <c r="F2533" s="27">
        <f t="shared" si="39"/>
        <v>84</v>
      </c>
    </row>
    <row r="2534" spans="1:6" x14ac:dyDescent="0.25">
      <c r="A2534" s="26">
        <v>84.2333</v>
      </c>
      <c r="B2534" s="17">
        <v>0.09</v>
      </c>
      <c r="C2534" s="17">
        <v>2.3052E-2</v>
      </c>
      <c r="D2534" s="17">
        <v>3.7929999999999999E-3</v>
      </c>
      <c r="E2534" s="17">
        <v>1.423E-3</v>
      </c>
      <c r="F2534" s="27">
        <f t="shared" si="39"/>
        <v>84</v>
      </c>
    </row>
    <row r="2535" spans="1:6" x14ac:dyDescent="0.25">
      <c r="A2535" s="26">
        <v>84.2667</v>
      </c>
      <c r="B2535" s="17">
        <v>0.09</v>
      </c>
      <c r="C2535" s="17">
        <v>2.3028E-2</v>
      </c>
      <c r="D2535" s="17">
        <v>3.7910000000000001E-3</v>
      </c>
      <c r="E2535" s="17">
        <v>1.4170000000000001E-3</v>
      </c>
      <c r="F2535" s="27">
        <f t="shared" si="39"/>
        <v>84</v>
      </c>
    </row>
    <row r="2536" spans="1:6" x14ac:dyDescent="0.25">
      <c r="A2536" s="26">
        <v>84.3</v>
      </c>
      <c r="B2536" s="17">
        <v>0.09</v>
      </c>
      <c r="C2536" s="17">
        <v>2.3022000000000001E-2</v>
      </c>
      <c r="D2536" s="17">
        <v>3.7859999999999999E-3</v>
      </c>
      <c r="E2536" s="17">
        <v>1.4170000000000001E-3</v>
      </c>
      <c r="F2536" s="27">
        <f t="shared" si="39"/>
        <v>84</v>
      </c>
    </row>
    <row r="2537" spans="1:6" x14ac:dyDescent="0.25">
      <c r="A2537" s="26">
        <v>84.333299999999994</v>
      </c>
      <c r="B2537" s="17">
        <v>0.09</v>
      </c>
      <c r="C2537" s="17">
        <v>2.3015000000000001E-2</v>
      </c>
      <c r="D2537" s="17">
        <v>3.7829999999999999E-3</v>
      </c>
      <c r="F2537" s="27">
        <f t="shared" si="39"/>
        <v>84</v>
      </c>
    </row>
    <row r="2538" spans="1:6" x14ac:dyDescent="0.25">
      <c r="A2538" s="26">
        <v>84.366699999999994</v>
      </c>
      <c r="B2538" s="17">
        <v>0.09</v>
      </c>
      <c r="C2538" s="17">
        <v>2.3009000000000002E-2</v>
      </c>
      <c r="D2538" s="17">
        <v>3.7780000000000001E-3</v>
      </c>
      <c r="E2538" s="17">
        <v>1.4170000000000001E-3</v>
      </c>
      <c r="F2538" s="27">
        <f t="shared" si="39"/>
        <v>84</v>
      </c>
    </row>
    <row r="2539" spans="1:6" x14ac:dyDescent="0.25">
      <c r="A2539" s="26">
        <v>84.4</v>
      </c>
      <c r="B2539" s="17">
        <v>0.09</v>
      </c>
      <c r="C2539" s="17">
        <v>2.2997E-2</v>
      </c>
      <c r="D2539" s="17">
        <v>3.7680000000000001E-3</v>
      </c>
      <c r="F2539" s="27">
        <f t="shared" si="39"/>
        <v>84</v>
      </c>
    </row>
    <row r="2540" spans="1:6" x14ac:dyDescent="0.25">
      <c r="A2540" s="26">
        <v>84.433300000000003</v>
      </c>
      <c r="B2540" s="17">
        <v>0.09</v>
      </c>
      <c r="C2540" s="17">
        <v>2.2991000000000001E-2</v>
      </c>
      <c r="D2540" s="17">
        <v>3.7629999999999999E-3</v>
      </c>
      <c r="E2540" s="17">
        <v>1.4109999999999999E-3</v>
      </c>
      <c r="F2540" s="27">
        <f t="shared" si="39"/>
        <v>84</v>
      </c>
    </row>
    <row r="2541" spans="1:6" x14ac:dyDescent="0.25">
      <c r="A2541" s="26">
        <v>84.466700000000003</v>
      </c>
      <c r="B2541" s="17">
        <v>0.09</v>
      </c>
      <c r="C2541" s="17">
        <v>2.2971999999999999E-2</v>
      </c>
      <c r="D2541" s="17">
        <v>3.7599999999999999E-3</v>
      </c>
      <c r="F2541" s="27">
        <f t="shared" si="39"/>
        <v>84</v>
      </c>
    </row>
    <row r="2542" spans="1:6" x14ac:dyDescent="0.25">
      <c r="A2542" s="26">
        <v>84.5</v>
      </c>
      <c r="B2542" s="17">
        <v>0.09</v>
      </c>
      <c r="C2542" s="17">
        <v>2.2960000000000001E-2</v>
      </c>
      <c r="D2542" s="17">
        <v>3.7520000000000001E-3</v>
      </c>
      <c r="E2542" s="17">
        <v>1.4109999999999999E-3</v>
      </c>
      <c r="F2542" s="27">
        <f t="shared" si="39"/>
        <v>85</v>
      </c>
    </row>
    <row r="2543" spans="1:6" x14ac:dyDescent="0.25">
      <c r="A2543" s="26">
        <v>84.533299999999997</v>
      </c>
      <c r="B2543" s="17">
        <v>0.09</v>
      </c>
      <c r="C2543" s="17">
        <v>2.2941E-2</v>
      </c>
      <c r="D2543" s="17">
        <v>3.7450000000000001E-3</v>
      </c>
      <c r="E2543" s="17">
        <v>1.4109999999999999E-3</v>
      </c>
      <c r="F2543" s="27">
        <f t="shared" si="39"/>
        <v>85</v>
      </c>
    </row>
    <row r="2544" spans="1:6" x14ac:dyDescent="0.25">
      <c r="A2544" s="26">
        <v>84.566699999999997</v>
      </c>
      <c r="B2544" s="17">
        <v>0.09</v>
      </c>
      <c r="C2544" s="17">
        <v>2.2915999999999999E-2</v>
      </c>
      <c r="D2544" s="17">
        <v>3.7390000000000001E-3</v>
      </c>
      <c r="F2544" s="27">
        <f t="shared" si="39"/>
        <v>85</v>
      </c>
    </row>
    <row r="2545" spans="1:6" x14ac:dyDescent="0.25">
      <c r="A2545" s="26">
        <v>84.6</v>
      </c>
      <c r="B2545" s="17">
        <v>0.09</v>
      </c>
      <c r="C2545" s="17">
        <v>2.2891000000000002E-2</v>
      </c>
      <c r="D2545" s="17">
        <v>3.7290000000000001E-3</v>
      </c>
      <c r="E2545" s="17">
        <v>1.4059999999999999E-3</v>
      </c>
      <c r="F2545" s="27">
        <f t="shared" si="39"/>
        <v>85</v>
      </c>
    </row>
    <row r="2546" spans="1:6" x14ac:dyDescent="0.25">
      <c r="A2546" s="26">
        <v>84.633300000000006</v>
      </c>
      <c r="B2546" s="17">
        <v>0.09</v>
      </c>
      <c r="C2546" s="17">
        <v>2.2866000000000001E-2</v>
      </c>
      <c r="D2546" s="17">
        <v>3.7269999999999998E-3</v>
      </c>
      <c r="F2546" s="27">
        <f t="shared" si="39"/>
        <v>85</v>
      </c>
    </row>
    <row r="2547" spans="1:6" x14ac:dyDescent="0.25">
      <c r="A2547" s="26">
        <v>84.666700000000006</v>
      </c>
      <c r="B2547" s="17">
        <v>0.09</v>
      </c>
      <c r="C2547" s="17">
        <v>2.2866000000000001E-2</v>
      </c>
      <c r="D2547" s="17">
        <v>3.7209999999999999E-3</v>
      </c>
      <c r="E2547" s="17">
        <v>1.4E-3</v>
      </c>
      <c r="F2547" s="27">
        <f t="shared" si="39"/>
        <v>85</v>
      </c>
    </row>
    <row r="2548" spans="1:6" x14ac:dyDescent="0.25">
      <c r="A2548" s="26">
        <v>84.7</v>
      </c>
      <c r="B2548" s="17">
        <v>0.09</v>
      </c>
      <c r="C2548" s="17">
        <v>2.2823E-2</v>
      </c>
      <c r="E2548" s="17">
        <v>1.4E-3</v>
      </c>
      <c r="F2548" s="27">
        <f t="shared" si="39"/>
        <v>85</v>
      </c>
    </row>
    <row r="2549" spans="1:6" x14ac:dyDescent="0.25">
      <c r="A2549" s="26">
        <v>84.7333</v>
      </c>
      <c r="B2549" s="17">
        <v>0.09</v>
      </c>
      <c r="C2549" s="17">
        <v>2.2817E-2</v>
      </c>
      <c r="D2549" s="17">
        <v>3.7160000000000001E-3</v>
      </c>
      <c r="F2549" s="27">
        <f t="shared" si="39"/>
        <v>85</v>
      </c>
    </row>
    <row r="2550" spans="1:6" x14ac:dyDescent="0.25">
      <c r="A2550" s="26">
        <v>84.7667</v>
      </c>
      <c r="B2550" s="17">
        <v>0.09</v>
      </c>
      <c r="C2550" s="17">
        <v>2.2785E-2</v>
      </c>
      <c r="D2550" s="17">
        <v>3.7139999999999999E-3</v>
      </c>
      <c r="E2550" s="17">
        <v>1.3940000000000001E-3</v>
      </c>
      <c r="F2550" s="27">
        <f t="shared" si="39"/>
        <v>85</v>
      </c>
    </row>
    <row r="2551" spans="1:6" x14ac:dyDescent="0.25">
      <c r="A2551" s="26">
        <v>84.8</v>
      </c>
      <c r="B2551" s="17">
        <v>0.09</v>
      </c>
      <c r="C2551" s="17">
        <v>2.2785E-2</v>
      </c>
      <c r="D2551" s="17">
        <v>3.7139999999999999E-3</v>
      </c>
      <c r="E2551" s="17">
        <v>1.3940000000000001E-3</v>
      </c>
      <c r="F2551" s="27">
        <f t="shared" si="39"/>
        <v>85</v>
      </c>
    </row>
    <row r="2552" spans="1:6" x14ac:dyDescent="0.25">
      <c r="A2552" s="26">
        <v>84.833299999999994</v>
      </c>
      <c r="B2552" s="17">
        <v>0.09</v>
      </c>
      <c r="C2552" s="17">
        <v>2.2785E-2</v>
      </c>
      <c r="D2552" s="17">
        <v>3.7090000000000001E-3</v>
      </c>
      <c r="F2552" s="27">
        <f t="shared" si="39"/>
        <v>85</v>
      </c>
    </row>
    <row r="2553" spans="1:6" x14ac:dyDescent="0.25">
      <c r="A2553" s="26">
        <v>84.866699999999994</v>
      </c>
      <c r="B2553" s="17">
        <v>0.09</v>
      </c>
      <c r="C2553" s="17">
        <v>2.2766999999999999E-2</v>
      </c>
      <c r="D2553" s="17">
        <v>3.7090000000000001E-3</v>
      </c>
      <c r="E2553" s="17">
        <v>1.389E-3</v>
      </c>
      <c r="F2553" s="27">
        <f t="shared" si="39"/>
        <v>85</v>
      </c>
    </row>
    <row r="2554" spans="1:6" x14ac:dyDescent="0.25">
      <c r="A2554" s="26">
        <v>84.9</v>
      </c>
      <c r="B2554" s="17">
        <v>0.09</v>
      </c>
      <c r="C2554" s="17">
        <v>2.2754E-2</v>
      </c>
      <c r="D2554" s="17">
        <v>3.7090000000000001E-3</v>
      </c>
      <c r="F2554" s="27">
        <f t="shared" si="39"/>
        <v>85</v>
      </c>
    </row>
    <row r="2555" spans="1:6" x14ac:dyDescent="0.25">
      <c r="A2555" s="26">
        <v>84.933300000000003</v>
      </c>
      <c r="B2555" s="17">
        <v>0.09</v>
      </c>
      <c r="C2555" s="17">
        <v>2.2735999999999999E-2</v>
      </c>
      <c r="D2555" s="17">
        <v>3.7030000000000001E-3</v>
      </c>
      <c r="F2555" s="27">
        <f t="shared" si="39"/>
        <v>85</v>
      </c>
    </row>
    <row r="2556" spans="1:6" x14ac:dyDescent="0.25">
      <c r="A2556" s="26">
        <v>84.966700000000003</v>
      </c>
      <c r="B2556" s="17">
        <v>0.09</v>
      </c>
      <c r="C2556" s="17">
        <v>2.2710000000000001E-2</v>
      </c>
      <c r="D2556" s="17">
        <v>3.6979999999999999E-3</v>
      </c>
      <c r="F2556" s="27">
        <f t="shared" si="39"/>
        <v>85</v>
      </c>
    </row>
    <row r="2557" spans="1:6" x14ac:dyDescent="0.25">
      <c r="A2557" s="26">
        <v>85</v>
      </c>
      <c r="B2557" s="17">
        <v>0.09</v>
      </c>
      <c r="C2557" s="17">
        <v>2.2692E-2</v>
      </c>
      <c r="D2557" s="17">
        <v>3.6960000000000001E-3</v>
      </c>
      <c r="F2557" s="27">
        <f t="shared" si="39"/>
        <v>85</v>
      </c>
    </row>
    <row r="2558" spans="1:6" x14ac:dyDescent="0.25">
      <c r="A2558" s="26">
        <v>85.033299999999997</v>
      </c>
      <c r="B2558" s="17">
        <v>0.09</v>
      </c>
      <c r="C2558" s="17">
        <v>2.2685E-2</v>
      </c>
      <c r="D2558" s="17">
        <v>3.6909999999999998E-3</v>
      </c>
      <c r="E2558" s="17">
        <v>1.3829999999999999E-3</v>
      </c>
      <c r="F2558" s="27">
        <f t="shared" si="39"/>
        <v>85</v>
      </c>
    </row>
    <row r="2559" spans="1:6" x14ac:dyDescent="0.25">
      <c r="A2559" s="26">
        <v>85.066699999999997</v>
      </c>
      <c r="B2559" s="17">
        <v>0.09</v>
      </c>
      <c r="C2559" s="17">
        <v>2.2667E-2</v>
      </c>
      <c r="D2559" s="17">
        <v>3.6879999999999999E-3</v>
      </c>
      <c r="E2559" s="17">
        <v>1.3829999999999999E-3</v>
      </c>
      <c r="F2559" s="27">
        <f t="shared" si="39"/>
        <v>85</v>
      </c>
    </row>
    <row r="2560" spans="1:6" x14ac:dyDescent="0.25">
      <c r="A2560" s="26">
        <v>85.1</v>
      </c>
      <c r="B2560" s="17">
        <v>0.09</v>
      </c>
      <c r="C2560" s="17">
        <v>2.2648000000000001E-2</v>
      </c>
      <c r="D2560" s="17">
        <v>3.6830000000000001E-3</v>
      </c>
      <c r="F2560" s="27">
        <f t="shared" si="39"/>
        <v>85</v>
      </c>
    </row>
    <row r="2561" spans="1:6" x14ac:dyDescent="0.25">
      <c r="A2561" s="26">
        <v>85.133300000000006</v>
      </c>
      <c r="B2561" s="17">
        <v>0.09</v>
      </c>
      <c r="C2561" s="17">
        <v>2.2634999999999999E-2</v>
      </c>
      <c r="D2561" s="17">
        <v>3.6830000000000001E-3</v>
      </c>
      <c r="E2561" s="17">
        <v>1.377E-3</v>
      </c>
      <c r="F2561" s="27">
        <f t="shared" si="39"/>
        <v>85</v>
      </c>
    </row>
    <row r="2562" spans="1:6" x14ac:dyDescent="0.25">
      <c r="A2562" s="26">
        <v>85.166700000000006</v>
      </c>
      <c r="B2562" s="17">
        <v>0.09</v>
      </c>
      <c r="C2562" s="17">
        <v>2.2603999999999999E-2</v>
      </c>
      <c r="D2562" s="17">
        <v>3.6800000000000001E-3</v>
      </c>
      <c r="F2562" s="27">
        <f t="shared" si="39"/>
        <v>85</v>
      </c>
    </row>
    <row r="2563" spans="1:6" x14ac:dyDescent="0.25">
      <c r="A2563" s="26">
        <v>85.2</v>
      </c>
      <c r="B2563" s="17">
        <v>0.09</v>
      </c>
      <c r="C2563" s="17">
        <v>2.2578999999999998E-2</v>
      </c>
      <c r="D2563" s="17">
        <v>3.6570000000000001E-3</v>
      </c>
      <c r="E2563" s="17">
        <v>1.372E-3</v>
      </c>
      <c r="F2563" s="27">
        <f t="shared" si="39"/>
        <v>85</v>
      </c>
    </row>
    <row r="2564" spans="1:6" x14ac:dyDescent="0.25">
      <c r="A2564" s="26">
        <v>85.2333</v>
      </c>
      <c r="B2564" s="17">
        <v>0.09</v>
      </c>
      <c r="C2564" s="17">
        <v>2.2565999999999999E-2</v>
      </c>
      <c r="D2564" s="17">
        <v>3.6459999999999999E-3</v>
      </c>
      <c r="E2564" s="17">
        <v>1.372E-3</v>
      </c>
      <c r="F2564" s="27">
        <f t="shared" si="39"/>
        <v>85</v>
      </c>
    </row>
    <row r="2565" spans="1:6" x14ac:dyDescent="0.25">
      <c r="A2565" s="26">
        <v>85.2667</v>
      </c>
      <c r="B2565" s="17">
        <v>0.09</v>
      </c>
      <c r="C2565" s="17">
        <v>2.2565999999999999E-2</v>
      </c>
      <c r="D2565" s="17">
        <v>3.6380000000000002E-3</v>
      </c>
      <c r="F2565" s="27">
        <f t="shared" si="39"/>
        <v>85</v>
      </c>
    </row>
    <row r="2566" spans="1:6" x14ac:dyDescent="0.25">
      <c r="A2566" s="26">
        <v>85.3</v>
      </c>
      <c r="B2566" s="17">
        <v>0.09</v>
      </c>
      <c r="C2566" s="17">
        <v>2.2533999999999998E-2</v>
      </c>
      <c r="D2566" s="17">
        <v>3.6310000000000001E-3</v>
      </c>
      <c r="F2566" s="27">
        <f t="shared" si="39"/>
        <v>85</v>
      </c>
    </row>
    <row r="2567" spans="1:6" x14ac:dyDescent="0.25">
      <c r="A2567" s="26">
        <v>85.333299999999994</v>
      </c>
      <c r="B2567" s="17">
        <v>0.09</v>
      </c>
      <c r="C2567" s="17">
        <v>2.2515E-2</v>
      </c>
      <c r="D2567" s="17">
        <v>3.6280000000000001E-3</v>
      </c>
      <c r="E2567" s="17">
        <v>1.372E-3</v>
      </c>
      <c r="F2567" s="27">
        <f t="shared" si="39"/>
        <v>85</v>
      </c>
    </row>
    <row r="2568" spans="1:6" x14ac:dyDescent="0.25">
      <c r="A2568" s="26">
        <v>85.366699999999994</v>
      </c>
      <c r="B2568" s="17">
        <v>0.09</v>
      </c>
      <c r="C2568" s="17">
        <v>2.2508E-2</v>
      </c>
      <c r="D2568" s="17">
        <v>3.6280000000000001E-3</v>
      </c>
      <c r="F2568" s="27">
        <f t="shared" si="39"/>
        <v>85</v>
      </c>
    </row>
    <row r="2569" spans="1:6" x14ac:dyDescent="0.25">
      <c r="A2569" s="26">
        <v>85.4</v>
      </c>
      <c r="B2569" s="17">
        <v>0.09</v>
      </c>
      <c r="C2569" s="17">
        <v>2.2502000000000001E-2</v>
      </c>
      <c r="D2569" s="17">
        <v>3.617E-3</v>
      </c>
      <c r="F2569" s="27">
        <f t="shared" ref="F2569:F2632" si="40">ROUND(A2569,0)</f>
        <v>85</v>
      </c>
    </row>
    <row r="2570" spans="1:6" x14ac:dyDescent="0.25">
      <c r="A2570" s="26">
        <v>85.433300000000003</v>
      </c>
      <c r="B2570" s="17">
        <v>0.09</v>
      </c>
      <c r="C2570" s="17">
        <v>2.2495000000000001E-2</v>
      </c>
      <c r="D2570" s="17">
        <v>3.6150000000000002E-3</v>
      </c>
      <c r="E2570" s="17">
        <v>1.366E-3</v>
      </c>
      <c r="F2570" s="27">
        <f t="shared" si="40"/>
        <v>85</v>
      </c>
    </row>
    <row r="2571" spans="1:6" x14ac:dyDescent="0.25">
      <c r="A2571" s="26">
        <v>85.466700000000003</v>
      </c>
      <c r="B2571" s="17">
        <v>0.09</v>
      </c>
      <c r="C2571" s="17">
        <v>2.2483E-2</v>
      </c>
      <c r="D2571" s="17">
        <v>3.6120000000000002E-3</v>
      </c>
      <c r="E2571" s="17">
        <v>1.3600000000000001E-3</v>
      </c>
      <c r="F2571" s="27">
        <f t="shared" si="40"/>
        <v>85</v>
      </c>
    </row>
    <row r="2572" spans="1:6" x14ac:dyDescent="0.25">
      <c r="A2572" s="26">
        <v>85.5</v>
      </c>
      <c r="B2572" s="17">
        <v>0.09</v>
      </c>
      <c r="C2572" s="17">
        <v>2.247E-2</v>
      </c>
      <c r="D2572" s="17">
        <v>3.6120000000000002E-3</v>
      </c>
      <c r="E2572" s="17">
        <v>1.3550000000000001E-3</v>
      </c>
      <c r="F2572" s="27">
        <f t="shared" si="40"/>
        <v>86</v>
      </c>
    </row>
    <row r="2573" spans="1:6" x14ac:dyDescent="0.25">
      <c r="A2573" s="26">
        <v>85.533299999999997</v>
      </c>
      <c r="B2573" s="17">
        <v>0.09</v>
      </c>
      <c r="C2573" s="17">
        <v>2.2438E-2</v>
      </c>
      <c r="D2573" s="17">
        <v>3.6020000000000002E-3</v>
      </c>
      <c r="E2573" s="17">
        <v>1.3550000000000001E-3</v>
      </c>
      <c r="F2573" s="27">
        <f t="shared" si="40"/>
        <v>86</v>
      </c>
    </row>
    <row r="2574" spans="1:6" x14ac:dyDescent="0.25">
      <c r="A2574" s="26">
        <v>85.566699999999997</v>
      </c>
      <c r="B2574" s="17">
        <v>0.09</v>
      </c>
      <c r="C2574" s="17">
        <v>2.2405999999999999E-2</v>
      </c>
      <c r="D2574" s="17">
        <v>3.5990000000000002E-3</v>
      </c>
      <c r="F2574" s="27">
        <f t="shared" si="40"/>
        <v>86</v>
      </c>
    </row>
    <row r="2575" spans="1:6" x14ac:dyDescent="0.25">
      <c r="A2575" s="26">
        <v>85.6</v>
      </c>
      <c r="B2575" s="17">
        <v>0.09</v>
      </c>
      <c r="C2575" s="17">
        <v>2.2386E-2</v>
      </c>
      <c r="D2575" s="17">
        <v>3.5890000000000002E-3</v>
      </c>
      <c r="E2575" s="17">
        <v>1.3489999999999999E-3</v>
      </c>
      <c r="F2575" s="27">
        <f t="shared" si="40"/>
        <v>86</v>
      </c>
    </row>
    <row r="2576" spans="1:6" x14ac:dyDescent="0.25">
      <c r="A2576" s="26">
        <v>85.633300000000006</v>
      </c>
      <c r="B2576" s="17">
        <v>0.09</v>
      </c>
      <c r="C2576" s="17">
        <v>2.2360999999999999E-2</v>
      </c>
      <c r="D2576" s="17">
        <v>3.581E-3</v>
      </c>
      <c r="F2576" s="27">
        <f t="shared" si="40"/>
        <v>86</v>
      </c>
    </row>
    <row r="2577" spans="1:6" x14ac:dyDescent="0.25">
      <c r="A2577" s="26">
        <v>85.666700000000006</v>
      </c>
      <c r="B2577" s="17">
        <v>0.09</v>
      </c>
      <c r="C2577" s="17">
        <v>2.2360999999999999E-2</v>
      </c>
      <c r="D2577" s="17">
        <v>3.581E-3</v>
      </c>
      <c r="F2577" s="27">
        <f t="shared" si="40"/>
        <v>86</v>
      </c>
    </row>
    <row r="2578" spans="1:6" x14ac:dyDescent="0.25">
      <c r="A2578" s="26">
        <v>85.7</v>
      </c>
      <c r="B2578" s="17">
        <v>0.09</v>
      </c>
      <c r="C2578" s="17">
        <v>2.2353999999999999E-2</v>
      </c>
      <c r="D2578" s="17">
        <v>3.581E-3</v>
      </c>
      <c r="E2578" s="17">
        <v>1.3489999999999999E-3</v>
      </c>
      <c r="F2578" s="27">
        <f t="shared" si="40"/>
        <v>86</v>
      </c>
    </row>
    <row r="2579" spans="1:6" x14ac:dyDescent="0.25">
      <c r="A2579" s="26">
        <v>85.7333</v>
      </c>
      <c r="B2579" s="17">
        <v>0.09</v>
      </c>
      <c r="C2579" s="17">
        <v>2.2341E-2</v>
      </c>
      <c r="D2579" s="17">
        <v>3.5729999999999998E-3</v>
      </c>
      <c r="E2579" s="17">
        <v>1.3489999999999999E-3</v>
      </c>
      <c r="F2579" s="27">
        <f t="shared" si="40"/>
        <v>86</v>
      </c>
    </row>
    <row r="2580" spans="1:6" x14ac:dyDescent="0.25">
      <c r="A2580" s="26">
        <v>85.7667</v>
      </c>
      <c r="B2580" s="17">
        <v>0.09</v>
      </c>
      <c r="C2580" s="17">
        <v>2.2328000000000001E-2</v>
      </c>
      <c r="D2580" s="17">
        <v>3.571E-3</v>
      </c>
      <c r="E2580" s="17">
        <v>1.3489999999999999E-3</v>
      </c>
      <c r="F2580" s="27">
        <f t="shared" si="40"/>
        <v>86</v>
      </c>
    </row>
    <row r="2581" spans="1:6" x14ac:dyDescent="0.25">
      <c r="A2581" s="26">
        <v>85.8</v>
      </c>
      <c r="B2581" s="17">
        <v>0.09</v>
      </c>
      <c r="C2581" s="17">
        <v>2.2308999999999999E-2</v>
      </c>
      <c r="D2581" s="17">
        <v>3.565E-3</v>
      </c>
      <c r="E2581" s="17">
        <v>1.343E-3</v>
      </c>
      <c r="F2581" s="27">
        <f t="shared" si="40"/>
        <v>86</v>
      </c>
    </row>
    <row r="2582" spans="1:6" x14ac:dyDescent="0.25">
      <c r="A2582" s="26">
        <v>85.833299999999994</v>
      </c>
      <c r="B2582" s="17">
        <v>0.09</v>
      </c>
      <c r="C2582" s="17">
        <v>2.2296E-2</v>
      </c>
      <c r="D2582" s="17">
        <v>3.5599999999999998E-3</v>
      </c>
      <c r="E2582" s="17">
        <v>1.343E-3</v>
      </c>
      <c r="F2582" s="27">
        <f t="shared" si="40"/>
        <v>86</v>
      </c>
    </row>
    <row r="2583" spans="1:6" x14ac:dyDescent="0.25">
      <c r="A2583" s="26">
        <v>85.866699999999994</v>
      </c>
      <c r="B2583" s="17">
        <v>0.09</v>
      </c>
      <c r="C2583" s="17">
        <v>2.2283000000000001E-2</v>
      </c>
      <c r="D2583" s="17">
        <v>3.5490000000000001E-3</v>
      </c>
      <c r="E2583" s="17">
        <v>1.338E-3</v>
      </c>
      <c r="F2583" s="27">
        <f t="shared" si="40"/>
        <v>86</v>
      </c>
    </row>
    <row r="2584" spans="1:6" x14ac:dyDescent="0.25">
      <c r="A2584" s="26">
        <v>85.9</v>
      </c>
      <c r="B2584" s="17">
        <v>0.09</v>
      </c>
      <c r="C2584" s="17">
        <v>2.2263999999999999E-2</v>
      </c>
      <c r="D2584" s="17">
        <v>3.5490000000000001E-3</v>
      </c>
      <c r="F2584" s="27">
        <f t="shared" si="40"/>
        <v>86</v>
      </c>
    </row>
    <row r="2585" spans="1:6" x14ac:dyDescent="0.25">
      <c r="A2585" s="26">
        <v>85.933300000000003</v>
      </c>
      <c r="B2585" s="17">
        <v>0.09</v>
      </c>
      <c r="C2585" s="17">
        <v>2.2218999999999999E-2</v>
      </c>
      <c r="D2585" s="17">
        <v>3.5490000000000001E-3</v>
      </c>
      <c r="E2585" s="17">
        <v>1.3320000000000001E-3</v>
      </c>
      <c r="F2585" s="27">
        <f t="shared" si="40"/>
        <v>86</v>
      </c>
    </row>
    <row r="2586" spans="1:6" x14ac:dyDescent="0.25">
      <c r="A2586" s="26">
        <v>85.966700000000003</v>
      </c>
      <c r="B2586" s="17">
        <v>0.09</v>
      </c>
      <c r="C2586" s="17">
        <v>2.2186000000000001E-2</v>
      </c>
      <c r="D2586" s="17">
        <v>3.5439999999999998E-3</v>
      </c>
      <c r="F2586" s="27">
        <f t="shared" si="40"/>
        <v>86</v>
      </c>
    </row>
    <row r="2587" spans="1:6" x14ac:dyDescent="0.25">
      <c r="A2587" s="26">
        <v>86</v>
      </c>
      <c r="B2587" s="17">
        <v>0.09</v>
      </c>
      <c r="C2587" s="17">
        <v>2.2166999999999999E-2</v>
      </c>
      <c r="D2587" s="17">
        <v>3.539E-3</v>
      </c>
      <c r="F2587" s="27">
        <f t="shared" si="40"/>
        <v>86</v>
      </c>
    </row>
    <row r="2588" spans="1:6" x14ac:dyDescent="0.25">
      <c r="A2588" s="26">
        <v>86.033299999999997</v>
      </c>
      <c r="B2588" s="17">
        <v>0.09</v>
      </c>
      <c r="C2588" s="17">
        <v>2.2166999999999999E-2</v>
      </c>
      <c r="D2588" s="17">
        <v>3.5309999999999999E-3</v>
      </c>
      <c r="F2588" s="27">
        <f t="shared" si="40"/>
        <v>86</v>
      </c>
    </row>
    <row r="2589" spans="1:6" x14ac:dyDescent="0.25">
      <c r="A2589" s="26">
        <v>86.066699999999997</v>
      </c>
      <c r="B2589" s="17">
        <v>0.09</v>
      </c>
      <c r="C2589" s="17">
        <v>2.2154E-2</v>
      </c>
      <c r="D2589" s="17">
        <v>3.529E-3</v>
      </c>
      <c r="F2589" s="27">
        <f t="shared" si="40"/>
        <v>86</v>
      </c>
    </row>
    <row r="2590" spans="1:6" x14ac:dyDescent="0.25">
      <c r="A2590" s="26">
        <v>86.1</v>
      </c>
      <c r="B2590" s="17">
        <v>0.09</v>
      </c>
      <c r="C2590" s="17">
        <v>2.2154E-2</v>
      </c>
      <c r="D2590" s="17">
        <v>3.5149999999999999E-3</v>
      </c>
      <c r="E2590" s="17">
        <v>1.3259999999999999E-3</v>
      </c>
      <c r="F2590" s="27">
        <f t="shared" si="40"/>
        <v>86</v>
      </c>
    </row>
    <row r="2591" spans="1:6" x14ac:dyDescent="0.25">
      <c r="A2591" s="26">
        <v>86.133300000000006</v>
      </c>
      <c r="B2591" s="17">
        <v>0.09</v>
      </c>
      <c r="C2591" s="17">
        <v>2.2147E-2</v>
      </c>
      <c r="E2591" s="17">
        <v>1.3209999999999999E-3</v>
      </c>
      <c r="F2591" s="27">
        <f t="shared" si="40"/>
        <v>86</v>
      </c>
    </row>
    <row r="2592" spans="1:6" x14ac:dyDescent="0.25">
      <c r="A2592" s="26">
        <v>86.166700000000006</v>
      </c>
      <c r="B2592" s="17">
        <v>0.09</v>
      </c>
      <c r="C2592" s="17">
        <v>2.2120999999999998E-2</v>
      </c>
      <c r="D2592" s="17">
        <v>3.5049999999999999E-3</v>
      </c>
      <c r="E2592" s="17">
        <v>1.315E-3</v>
      </c>
      <c r="F2592" s="27">
        <f t="shared" si="40"/>
        <v>86</v>
      </c>
    </row>
    <row r="2593" spans="1:6" x14ac:dyDescent="0.25">
      <c r="A2593" s="26">
        <v>86.2</v>
      </c>
      <c r="B2593" s="17">
        <v>0.09</v>
      </c>
      <c r="C2593" s="17">
        <v>2.2107999999999999E-2</v>
      </c>
      <c r="D2593" s="17">
        <v>3.5000000000000001E-3</v>
      </c>
      <c r="E2593" s="17">
        <v>1.3090000000000001E-3</v>
      </c>
      <c r="F2593" s="27">
        <f t="shared" si="40"/>
        <v>86</v>
      </c>
    </row>
    <row r="2594" spans="1:6" x14ac:dyDescent="0.25">
      <c r="A2594" s="26">
        <v>86.2333</v>
      </c>
      <c r="B2594" s="17">
        <v>0.09</v>
      </c>
      <c r="C2594" s="17">
        <v>2.2068999999999998E-2</v>
      </c>
      <c r="D2594" s="17">
        <v>3.4889999999999999E-3</v>
      </c>
      <c r="E2594" s="17">
        <v>1.2979999999999999E-3</v>
      </c>
      <c r="F2594" s="27">
        <f t="shared" si="40"/>
        <v>86</v>
      </c>
    </row>
    <row r="2595" spans="1:6" x14ac:dyDescent="0.25">
      <c r="A2595" s="26">
        <v>86.2667</v>
      </c>
      <c r="B2595" s="17">
        <v>0.09</v>
      </c>
      <c r="C2595" s="17">
        <v>2.205E-2</v>
      </c>
      <c r="D2595" s="17">
        <v>3.4810000000000002E-3</v>
      </c>
      <c r="E2595" s="17">
        <v>1.292E-3</v>
      </c>
      <c r="F2595" s="27">
        <f t="shared" si="40"/>
        <v>86</v>
      </c>
    </row>
    <row r="2596" spans="1:6" x14ac:dyDescent="0.25">
      <c r="A2596" s="26">
        <v>86.3</v>
      </c>
      <c r="B2596" s="17">
        <v>0.09</v>
      </c>
      <c r="C2596" s="17">
        <v>2.2016999999999998E-2</v>
      </c>
      <c r="D2596" s="17">
        <v>3.4759999999999999E-3</v>
      </c>
      <c r="E2596" s="17">
        <v>1.281E-3</v>
      </c>
      <c r="F2596" s="27">
        <f t="shared" si="40"/>
        <v>86</v>
      </c>
    </row>
    <row r="2597" spans="1:6" x14ac:dyDescent="0.25">
      <c r="A2597" s="26">
        <v>86.333299999999994</v>
      </c>
      <c r="B2597" s="17">
        <v>0.09</v>
      </c>
      <c r="C2597" s="17">
        <v>2.1984E-2</v>
      </c>
      <c r="D2597" s="17">
        <v>3.4710000000000001E-3</v>
      </c>
      <c r="F2597" s="27">
        <f t="shared" si="40"/>
        <v>86</v>
      </c>
    </row>
    <row r="2598" spans="1:6" x14ac:dyDescent="0.25">
      <c r="A2598" s="26">
        <v>86.366699999999994</v>
      </c>
      <c r="B2598" s="17">
        <v>0.09</v>
      </c>
      <c r="C2598" s="17">
        <v>2.1977E-2</v>
      </c>
      <c r="D2598" s="17">
        <v>3.4680000000000002E-3</v>
      </c>
      <c r="F2598" s="27">
        <f t="shared" si="40"/>
        <v>86</v>
      </c>
    </row>
    <row r="2599" spans="1:6" x14ac:dyDescent="0.25">
      <c r="A2599" s="26">
        <v>86.4</v>
      </c>
      <c r="B2599" s="17">
        <v>0.09</v>
      </c>
      <c r="C2599" s="17">
        <v>2.1964000000000001E-2</v>
      </c>
      <c r="D2599" s="17">
        <v>3.4680000000000002E-3</v>
      </c>
      <c r="F2599" s="27">
        <f t="shared" si="40"/>
        <v>86</v>
      </c>
    </row>
    <row r="2600" spans="1:6" x14ac:dyDescent="0.25">
      <c r="A2600" s="26">
        <v>86.433300000000003</v>
      </c>
      <c r="B2600" s="17">
        <v>0.09</v>
      </c>
      <c r="C2600" s="17">
        <v>2.1957000000000001E-2</v>
      </c>
      <c r="D2600" s="17">
        <v>3.4680000000000002E-3</v>
      </c>
      <c r="E2600" s="17">
        <v>1.2750000000000001E-3</v>
      </c>
      <c r="F2600" s="27">
        <f t="shared" si="40"/>
        <v>86</v>
      </c>
    </row>
    <row r="2601" spans="1:6" x14ac:dyDescent="0.25">
      <c r="A2601" s="26">
        <v>86.466700000000003</v>
      </c>
      <c r="B2601" s="17">
        <v>0.09</v>
      </c>
      <c r="C2601" s="17">
        <v>2.1950999999999998E-2</v>
      </c>
      <c r="D2601" s="17">
        <v>3.46E-3</v>
      </c>
      <c r="F2601" s="27">
        <f t="shared" si="40"/>
        <v>86</v>
      </c>
    </row>
    <row r="2602" spans="1:6" x14ac:dyDescent="0.25">
      <c r="A2602" s="26">
        <v>86.5</v>
      </c>
      <c r="B2602" s="17">
        <v>0.09</v>
      </c>
      <c r="C2602" s="17">
        <v>2.1944000000000002E-2</v>
      </c>
      <c r="D2602" s="17">
        <v>3.457E-3</v>
      </c>
      <c r="F2602" s="27">
        <f t="shared" si="40"/>
        <v>87</v>
      </c>
    </row>
    <row r="2603" spans="1:6" x14ac:dyDescent="0.25">
      <c r="A2603" s="26">
        <v>86.533299999999997</v>
      </c>
      <c r="B2603" s="17">
        <v>0.09</v>
      </c>
      <c r="C2603" s="17">
        <v>2.1937000000000002E-2</v>
      </c>
      <c r="D2603" s="17">
        <v>3.4550000000000002E-3</v>
      </c>
      <c r="E2603" s="17">
        <v>1.2750000000000001E-3</v>
      </c>
      <c r="F2603" s="27">
        <f t="shared" si="40"/>
        <v>87</v>
      </c>
    </row>
    <row r="2604" spans="1:6" x14ac:dyDescent="0.25">
      <c r="A2604" s="26">
        <v>86.566699999999997</v>
      </c>
      <c r="B2604" s="17">
        <v>0.09</v>
      </c>
      <c r="C2604" s="17">
        <v>2.1916999999999999E-2</v>
      </c>
      <c r="D2604" s="17">
        <v>3.447E-3</v>
      </c>
      <c r="F2604" s="27">
        <f t="shared" si="40"/>
        <v>87</v>
      </c>
    </row>
    <row r="2605" spans="1:6" x14ac:dyDescent="0.25">
      <c r="A2605" s="26">
        <v>86.6</v>
      </c>
      <c r="B2605" s="17">
        <v>0.09</v>
      </c>
      <c r="C2605" s="17">
        <v>2.1891000000000001E-2</v>
      </c>
      <c r="D2605" s="17">
        <v>3.4359999999999998E-3</v>
      </c>
      <c r="F2605" s="27">
        <f t="shared" si="40"/>
        <v>87</v>
      </c>
    </row>
    <row r="2606" spans="1:6" x14ac:dyDescent="0.25">
      <c r="A2606" s="26">
        <v>86.633300000000006</v>
      </c>
      <c r="B2606" s="17">
        <v>0.09</v>
      </c>
      <c r="C2606" s="17">
        <v>2.1884000000000001E-2</v>
      </c>
      <c r="D2606" s="17">
        <v>3.4359999999999998E-3</v>
      </c>
      <c r="F2606" s="27">
        <f t="shared" si="40"/>
        <v>87</v>
      </c>
    </row>
    <row r="2607" spans="1:6" x14ac:dyDescent="0.25">
      <c r="A2607" s="26">
        <v>86.666700000000006</v>
      </c>
      <c r="B2607" s="17">
        <v>0.09</v>
      </c>
      <c r="C2607" s="17">
        <v>2.1878000000000002E-2</v>
      </c>
      <c r="D2607" s="17">
        <v>3.4280000000000001E-3</v>
      </c>
      <c r="F2607" s="27">
        <f t="shared" si="40"/>
        <v>87</v>
      </c>
    </row>
    <row r="2608" spans="1:6" x14ac:dyDescent="0.25">
      <c r="A2608" s="26">
        <v>86.7</v>
      </c>
      <c r="B2608" s="17">
        <v>0.09</v>
      </c>
      <c r="C2608" s="17">
        <v>2.1871000000000002E-2</v>
      </c>
      <c r="D2608" s="17">
        <v>3.4280000000000001E-3</v>
      </c>
      <c r="F2608" s="27">
        <f t="shared" si="40"/>
        <v>87</v>
      </c>
    </row>
    <row r="2609" spans="1:6" x14ac:dyDescent="0.25">
      <c r="A2609" s="26">
        <v>86.7333</v>
      </c>
      <c r="B2609" s="17">
        <v>0.09</v>
      </c>
      <c r="C2609" s="17">
        <v>2.1850999999999999E-2</v>
      </c>
      <c r="D2609" s="17">
        <v>3.4280000000000001E-3</v>
      </c>
      <c r="E2609" s="17">
        <v>1.2750000000000001E-3</v>
      </c>
      <c r="F2609" s="27">
        <f t="shared" si="40"/>
        <v>87</v>
      </c>
    </row>
    <row r="2610" spans="1:6" x14ac:dyDescent="0.25">
      <c r="A2610" s="26">
        <v>86.7667</v>
      </c>
      <c r="B2610" s="17">
        <v>0.09</v>
      </c>
      <c r="C2610" s="17">
        <v>2.1811000000000001E-2</v>
      </c>
      <c r="D2610" s="17">
        <v>3.4280000000000001E-3</v>
      </c>
      <c r="E2610" s="17">
        <v>1.2689999999999999E-3</v>
      </c>
      <c r="F2610" s="27">
        <f t="shared" si="40"/>
        <v>87</v>
      </c>
    </row>
    <row r="2611" spans="1:6" x14ac:dyDescent="0.25">
      <c r="A2611" s="26">
        <v>86.8</v>
      </c>
      <c r="B2611" s="17">
        <v>0.09</v>
      </c>
      <c r="C2611" s="17">
        <v>2.1791000000000001E-2</v>
      </c>
      <c r="D2611" s="17">
        <v>3.4199999999999999E-3</v>
      </c>
      <c r="E2611" s="17">
        <v>1.2639999999999999E-3</v>
      </c>
      <c r="F2611" s="27">
        <f t="shared" si="40"/>
        <v>87</v>
      </c>
    </row>
    <row r="2612" spans="1:6" x14ac:dyDescent="0.25">
      <c r="A2612" s="26">
        <v>86.833299999999994</v>
      </c>
      <c r="B2612" s="17">
        <v>0.09</v>
      </c>
      <c r="C2612" s="17">
        <v>2.1770999999999999E-2</v>
      </c>
      <c r="D2612" s="17">
        <v>3.4120000000000001E-3</v>
      </c>
      <c r="E2612" s="17">
        <v>1.2639999999999999E-3</v>
      </c>
      <c r="F2612" s="27">
        <f t="shared" si="40"/>
        <v>87</v>
      </c>
    </row>
    <row r="2613" spans="1:6" x14ac:dyDescent="0.25">
      <c r="A2613" s="26">
        <v>86.866699999999994</v>
      </c>
      <c r="B2613" s="17">
        <v>0.09</v>
      </c>
      <c r="C2613" s="17">
        <v>2.1758E-2</v>
      </c>
      <c r="D2613" s="17">
        <v>3.4099999999999998E-3</v>
      </c>
      <c r="E2613" s="17">
        <v>1.2639999999999999E-3</v>
      </c>
      <c r="F2613" s="27">
        <f t="shared" si="40"/>
        <v>87</v>
      </c>
    </row>
    <row r="2614" spans="1:6" x14ac:dyDescent="0.25">
      <c r="A2614" s="26">
        <v>86.9</v>
      </c>
      <c r="B2614" s="17">
        <v>0.09</v>
      </c>
      <c r="C2614" s="17">
        <v>2.1731E-2</v>
      </c>
      <c r="D2614" s="17">
        <v>3.4069999999999999E-3</v>
      </c>
      <c r="E2614" s="17">
        <v>1.2520000000000001E-3</v>
      </c>
      <c r="F2614" s="27">
        <f t="shared" si="40"/>
        <v>87</v>
      </c>
    </row>
    <row r="2615" spans="1:6" x14ac:dyDescent="0.25">
      <c r="A2615" s="26">
        <v>86.933300000000003</v>
      </c>
      <c r="B2615" s="17">
        <v>0.09</v>
      </c>
      <c r="C2615" s="17">
        <v>2.1704999999999999E-2</v>
      </c>
      <c r="D2615" s="17">
        <v>3.4020000000000001E-3</v>
      </c>
      <c r="E2615" s="17">
        <v>1.2459999999999999E-3</v>
      </c>
      <c r="F2615" s="27">
        <f t="shared" si="40"/>
        <v>87</v>
      </c>
    </row>
    <row r="2616" spans="1:6" x14ac:dyDescent="0.25">
      <c r="A2616" s="26">
        <v>86.966700000000003</v>
      </c>
      <c r="B2616" s="17">
        <v>0.09</v>
      </c>
      <c r="C2616" s="17">
        <v>2.1683999999999998E-2</v>
      </c>
      <c r="D2616" s="17">
        <v>3.4020000000000001E-3</v>
      </c>
      <c r="E2616" s="17">
        <v>1.2409999999999999E-3</v>
      </c>
      <c r="F2616" s="27">
        <f t="shared" si="40"/>
        <v>87</v>
      </c>
    </row>
    <row r="2617" spans="1:6" x14ac:dyDescent="0.25">
      <c r="A2617" s="26">
        <v>87</v>
      </c>
      <c r="B2617" s="17">
        <v>0.09</v>
      </c>
      <c r="C2617" s="17">
        <v>2.1677999999999999E-2</v>
      </c>
      <c r="D2617" s="17">
        <v>3.3960000000000001E-3</v>
      </c>
      <c r="E2617" s="17">
        <v>1.235E-3</v>
      </c>
      <c r="F2617" s="27">
        <f t="shared" si="40"/>
        <v>87</v>
      </c>
    </row>
    <row r="2618" spans="1:6" x14ac:dyDescent="0.25">
      <c r="A2618" s="26">
        <v>87.033299999999997</v>
      </c>
      <c r="B2618" s="17">
        <v>0.09</v>
      </c>
      <c r="C2618" s="17">
        <v>2.1658E-2</v>
      </c>
      <c r="D2618" s="17">
        <v>3.3960000000000001E-3</v>
      </c>
      <c r="F2618" s="27">
        <f t="shared" si="40"/>
        <v>87</v>
      </c>
    </row>
    <row r="2619" spans="1:6" x14ac:dyDescent="0.25">
      <c r="A2619" s="26">
        <v>87.066699999999997</v>
      </c>
      <c r="B2619" s="17">
        <v>0.09</v>
      </c>
      <c r="C2619" s="17">
        <v>2.1644E-2</v>
      </c>
      <c r="D2619" s="17">
        <v>3.3939999999999999E-3</v>
      </c>
      <c r="E2619" s="17">
        <v>1.23E-3</v>
      </c>
      <c r="F2619" s="27">
        <f t="shared" si="40"/>
        <v>87</v>
      </c>
    </row>
    <row r="2620" spans="1:6" x14ac:dyDescent="0.25">
      <c r="A2620" s="26">
        <v>87.1</v>
      </c>
      <c r="B2620" s="17">
        <v>0.09</v>
      </c>
      <c r="C2620" s="17">
        <v>2.1624000000000001E-2</v>
      </c>
      <c r="D2620" s="17">
        <v>3.388E-3</v>
      </c>
      <c r="F2620" s="27">
        <f t="shared" si="40"/>
        <v>87</v>
      </c>
    </row>
    <row r="2621" spans="1:6" x14ac:dyDescent="0.25">
      <c r="A2621" s="26">
        <v>87.133300000000006</v>
      </c>
      <c r="B2621" s="17">
        <v>0.09</v>
      </c>
      <c r="C2621" s="17">
        <v>2.1604000000000002E-2</v>
      </c>
      <c r="D2621" s="17">
        <v>3.3830000000000002E-3</v>
      </c>
      <c r="F2621" s="27">
        <f t="shared" si="40"/>
        <v>87</v>
      </c>
    </row>
    <row r="2622" spans="1:6" x14ac:dyDescent="0.25">
      <c r="A2622" s="26">
        <v>87.166700000000006</v>
      </c>
      <c r="B2622" s="17">
        <v>0.09</v>
      </c>
      <c r="C2622" s="17">
        <v>2.1569999999999999E-2</v>
      </c>
      <c r="D2622" s="17">
        <v>3.3800000000000002E-3</v>
      </c>
      <c r="F2622" s="27">
        <f t="shared" si="40"/>
        <v>87</v>
      </c>
    </row>
    <row r="2623" spans="1:6" x14ac:dyDescent="0.25">
      <c r="A2623" s="26">
        <v>87.2</v>
      </c>
      <c r="B2623" s="17">
        <v>0.09</v>
      </c>
      <c r="C2623" s="17">
        <v>2.155E-2</v>
      </c>
      <c r="D2623" s="17">
        <v>3.372E-3</v>
      </c>
      <c r="E2623" s="17">
        <v>1.2179999999999999E-3</v>
      </c>
      <c r="F2623" s="27">
        <f t="shared" si="40"/>
        <v>87</v>
      </c>
    </row>
    <row r="2624" spans="1:6" x14ac:dyDescent="0.25">
      <c r="A2624" s="26">
        <v>87.2333</v>
      </c>
      <c r="B2624" s="17">
        <v>0.09</v>
      </c>
      <c r="C2624" s="17">
        <v>2.1523E-2</v>
      </c>
      <c r="D2624" s="17">
        <v>3.372E-3</v>
      </c>
      <c r="E2624" s="17">
        <v>1.2179999999999999E-3</v>
      </c>
      <c r="F2624" s="27">
        <f t="shared" si="40"/>
        <v>87</v>
      </c>
    </row>
    <row r="2625" spans="1:6" x14ac:dyDescent="0.25">
      <c r="A2625" s="26">
        <v>87.2667</v>
      </c>
      <c r="B2625" s="17">
        <v>0.09</v>
      </c>
      <c r="C2625" s="17">
        <v>2.1475999999999999E-2</v>
      </c>
      <c r="D2625" s="17">
        <v>3.3530000000000001E-3</v>
      </c>
      <c r="E2625" s="17">
        <v>1.2130000000000001E-3</v>
      </c>
      <c r="F2625" s="27">
        <f t="shared" si="40"/>
        <v>87</v>
      </c>
    </row>
    <row r="2626" spans="1:6" x14ac:dyDescent="0.25">
      <c r="A2626" s="26">
        <v>87.3</v>
      </c>
      <c r="B2626" s="17">
        <v>0.09</v>
      </c>
      <c r="C2626" s="17">
        <v>2.1461999999999998E-2</v>
      </c>
      <c r="D2626" s="17">
        <v>3.3470000000000001E-3</v>
      </c>
      <c r="F2626" s="27">
        <f t="shared" si="40"/>
        <v>87</v>
      </c>
    </row>
    <row r="2627" spans="1:6" x14ac:dyDescent="0.25">
      <c r="A2627" s="26">
        <v>87.333299999999994</v>
      </c>
      <c r="B2627" s="17">
        <v>0.09</v>
      </c>
      <c r="C2627" s="17">
        <v>2.1441999999999999E-2</v>
      </c>
      <c r="D2627" s="17">
        <v>3.3470000000000001E-3</v>
      </c>
      <c r="F2627" s="27">
        <f t="shared" si="40"/>
        <v>87</v>
      </c>
    </row>
    <row r="2628" spans="1:6" x14ac:dyDescent="0.25">
      <c r="A2628" s="26">
        <v>87.366699999999994</v>
      </c>
      <c r="B2628" s="17">
        <v>0.09</v>
      </c>
      <c r="C2628" s="17">
        <v>2.1434999999999999E-2</v>
      </c>
      <c r="D2628" s="17">
        <v>3.3449999999999999E-3</v>
      </c>
      <c r="F2628" s="27">
        <f t="shared" si="40"/>
        <v>87</v>
      </c>
    </row>
    <row r="2629" spans="1:6" x14ac:dyDescent="0.25">
      <c r="A2629" s="26">
        <v>87.4</v>
      </c>
      <c r="B2629" s="17">
        <v>0.09</v>
      </c>
      <c r="C2629" s="17">
        <v>2.1427999999999999E-2</v>
      </c>
      <c r="D2629" s="17">
        <v>3.3419999999999999E-3</v>
      </c>
      <c r="E2629" s="17">
        <v>1.207E-3</v>
      </c>
      <c r="F2629" s="27">
        <f t="shared" si="40"/>
        <v>87</v>
      </c>
    </row>
    <row r="2630" spans="1:6" x14ac:dyDescent="0.25">
      <c r="A2630" s="26">
        <v>87.433300000000003</v>
      </c>
      <c r="B2630" s="17">
        <v>0.09</v>
      </c>
      <c r="C2630" s="17">
        <v>2.1394E-2</v>
      </c>
      <c r="D2630" s="17">
        <v>3.336E-3</v>
      </c>
      <c r="F2630" s="27">
        <f t="shared" si="40"/>
        <v>87</v>
      </c>
    </row>
    <row r="2631" spans="1:6" x14ac:dyDescent="0.25">
      <c r="A2631" s="26">
        <v>87.466700000000003</v>
      </c>
      <c r="B2631" s="17">
        <v>0.09</v>
      </c>
      <c r="C2631" s="17">
        <v>2.1373E-2</v>
      </c>
      <c r="D2631" s="17">
        <v>3.336E-3</v>
      </c>
      <c r="F2631" s="27">
        <f t="shared" si="40"/>
        <v>87</v>
      </c>
    </row>
    <row r="2632" spans="1:6" x14ac:dyDescent="0.25">
      <c r="A2632" s="26">
        <v>87.5</v>
      </c>
      <c r="B2632" s="17">
        <v>0.09</v>
      </c>
      <c r="C2632" s="17">
        <v>2.1353E-2</v>
      </c>
      <c r="D2632" s="17">
        <v>3.3340000000000002E-3</v>
      </c>
      <c r="E2632" s="17">
        <v>1.201E-3</v>
      </c>
      <c r="F2632" s="27">
        <f t="shared" si="40"/>
        <v>88</v>
      </c>
    </row>
    <row r="2633" spans="1:6" x14ac:dyDescent="0.25">
      <c r="A2633" s="26">
        <v>87.533299999999997</v>
      </c>
      <c r="B2633" s="17">
        <v>0.09</v>
      </c>
      <c r="C2633" s="17">
        <v>2.1353E-2</v>
      </c>
      <c r="D2633" s="17">
        <v>3.3310000000000002E-3</v>
      </c>
      <c r="F2633" s="27">
        <f t="shared" ref="F2633:F2696" si="41">ROUND(A2633,0)</f>
        <v>88</v>
      </c>
    </row>
    <row r="2634" spans="1:6" x14ac:dyDescent="0.25">
      <c r="A2634" s="26">
        <v>87.566699999999997</v>
      </c>
      <c r="B2634" s="17">
        <v>0.09</v>
      </c>
      <c r="C2634" s="17">
        <v>2.1346E-2</v>
      </c>
      <c r="D2634" s="17">
        <v>3.3170000000000001E-3</v>
      </c>
      <c r="E2634" s="17">
        <v>1.1900000000000001E-3</v>
      </c>
      <c r="F2634" s="27">
        <f t="shared" si="41"/>
        <v>88</v>
      </c>
    </row>
    <row r="2635" spans="1:6" x14ac:dyDescent="0.25">
      <c r="A2635" s="26">
        <v>87.6</v>
      </c>
      <c r="B2635" s="17">
        <v>0.09</v>
      </c>
      <c r="C2635" s="17">
        <v>2.1332E-2</v>
      </c>
      <c r="D2635" s="17">
        <v>3.3140000000000001E-3</v>
      </c>
      <c r="F2635" s="27">
        <f t="shared" si="41"/>
        <v>88</v>
      </c>
    </row>
    <row r="2636" spans="1:6" x14ac:dyDescent="0.25">
      <c r="A2636" s="26">
        <v>87.633300000000006</v>
      </c>
      <c r="B2636" s="17">
        <v>0.09</v>
      </c>
      <c r="C2636" s="17">
        <v>2.1305000000000001E-2</v>
      </c>
      <c r="D2636" s="17">
        <v>3.3110000000000001E-3</v>
      </c>
      <c r="E2636" s="17">
        <v>1.1900000000000001E-3</v>
      </c>
      <c r="F2636" s="27">
        <f t="shared" si="41"/>
        <v>88</v>
      </c>
    </row>
    <row r="2637" spans="1:6" x14ac:dyDescent="0.25">
      <c r="A2637" s="26">
        <v>87.666700000000006</v>
      </c>
      <c r="B2637" s="17">
        <v>0.09</v>
      </c>
      <c r="C2637" s="17">
        <v>2.1298000000000001E-2</v>
      </c>
      <c r="D2637" s="17">
        <v>3.3089999999999999E-3</v>
      </c>
      <c r="F2637" s="27">
        <f t="shared" si="41"/>
        <v>88</v>
      </c>
    </row>
    <row r="2638" spans="1:6" x14ac:dyDescent="0.25">
      <c r="A2638" s="26">
        <v>87.7</v>
      </c>
      <c r="B2638" s="17">
        <v>0.09</v>
      </c>
      <c r="C2638" s="17">
        <v>2.1277999999999998E-2</v>
      </c>
      <c r="D2638" s="17">
        <v>3.3E-3</v>
      </c>
      <c r="E2638" s="17">
        <v>1.1839999999999999E-3</v>
      </c>
      <c r="F2638" s="27">
        <f t="shared" si="41"/>
        <v>88</v>
      </c>
    </row>
    <row r="2639" spans="1:6" x14ac:dyDescent="0.25">
      <c r="A2639" s="26">
        <v>87.7333</v>
      </c>
      <c r="B2639" s="17">
        <v>0.09</v>
      </c>
      <c r="C2639" s="17">
        <v>2.1264000000000002E-2</v>
      </c>
      <c r="D2639" s="17">
        <v>3.2950000000000002E-3</v>
      </c>
      <c r="F2639" s="27">
        <f t="shared" si="41"/>
        <v>88</v>
      </c>
    </row>
    <row r="2640" spans="1:6" x14ac:dyDescent="0.25">
      <c r="A2640" s="26">
        <v>87.7667</v>
      </c>
      <c r="B2640" s="17">
        <v>0.09</v>
      </c>
      <c r="C2640" s="17">
        <v>2.1243000000000001E-2</v>
      </c>
      <c r="D2640" s="17">
        <v>3.2889999999999998E-3</v>
      </c>
      <c r="F2640" s="27">
        <f t="shared" si="41"/>
        <v>88</v>
      </c>
    </row>
    <row r="2641" spans="1:6" x14ac:dyDescent="0.25">
      <c r="A2641" s="26">
        <v>87.8</v>
      </c>
      <c r="B2641" s="17">
        <v>0.09</v>
      </c>
      <c r="C2641" s="17">
        <v>2.1236000000000001E-2</v>
      </c>
      <c r="D2641" s="17">
        <v>3.287E-3</v>
      </c>
      <c r="F2641" s="27">
        <f t="shared" si="41"/>
        <v>88</v>
      </c>
    </row>
    <row r="2642" spans="1:6" x14ac:dyDescent="0.25">
      <c r="A2642" s="26">
        <v>87.833299999999994</v>
      </c>
      <c r="B2642" s="17">
        <v>0.09</v>
      </c>
      <c r="C2642" s="17">
        <v>2.1215999999999999E-2</v>
      </c>
      <c r="D2642" s="17">
        <v>3.287E-3</v>
      </c>
      <c r="F2642" s="27">
        <f t="shared" si="41"/>
        <v>88</v>
      </c>
    </row>
    <row r="2643" spans="1:6" x14ac:dyDescent="0.25">
      <c r="A2643" s="26">
        <v>87.866699999999994</v>
      </c>
      <c r="B2643" s="17">
        <v>0.09</v>
      </c>
      <c r="C2643" s="17">
        <v>2.1215999999999999E-2</v>
      </c>
      <c r="D2643" s="17">
        <v>3.2810000000000001E-3</v>
      </c>
      <c r="E2643" s="17">
        <v>1.1839999999999999E-3</v>
      </c>
      <c r="F2643" s="27">
        <f t="shared" si="41"/>
        <v>88</v>
      </c>
    </row>
    <row r="2644" spans="1:6" x14ac:dyDescent="0.25">
      <c r="A2644" s="26">
        <v>87.9</v>
      </c>
      <c r="B2644" s="17">
        <v>0.09</v>
      </c>
      <c r="C2644" s="17">
        <v>2.1174999999999999E-2</v>
      </c>
      <c r="D2644" s="17">
        <v>3.2780000000000001E-3</v>
      </c>
      <c r="E2644" s="17">
        <v>1.178E-3</v>
      </c>
      <c r="F2644" s="27">
        <f t="shared" si="41"/>
        <v>88</v>
      </c>
    </row>
    <row r="2645" spans="1:6" x14ac:dyDescent="0.25">
      <c r="A2645" s="26">
        <v>87.933300000000003</v>
      </c>
      <c r="B2645" s="17">
        <v>0.09</v>
      </c>
      <c r="C2645" s="17">
        <v>2.1153999999999999E-2</v>
      </c>
      <c r="D2645" s="17">
        <v>3.2780000000000001E-3</v>
      </c>
      <c r="F2645" s="27">
        <f t="shared" si="41"/>
        <v>88</v>
      </c>
    </row>
    <row r="2646" spans="1:6" x14ac:dyDescent="0.25">
      <c r="A2646" s="26">
        <v>87.966700000000003</v>
      </c>
      <c r="B2646" s="17">
        <v>0.09</v>
      </c>
      <c r="C2646" s="17">
        <v>2.1132999999999999E-2</v>
      </c>
      <c r="D2646" s="17">
        <v>3.2750000000000001E-3</v>
      </c>
      <c r="F2646" s="27">
        <f t="shared" si="41"/>
        <v>88</v>
      </c>
    </row>
    <row r="2647" spans="1:6" x14ac:dyDescent="0.25">
      <c r="A2647" s="26">
        <v>88</v>
      </c>
      <c r="B2647" s="17">
        <v>0.09</v>
      </c>
      <c r="C2647" s="17">
        <v>2.1127E-2</v>
      </c>
      <c r="F2647" s="27">
        <f t="shared" si="41"/>
        <v>88</v>
      </c>
    </row>
    <row r="2648" spans="1:6" x14ac:dyDescent="0.25">
      <c r="A2648" s="26">
        <v>88.033299999999997</v>
      </c>
      <c r="B2648" s="17">
        <v>0.09</v>
      </c>
      <c r="C2648" s="17">
        <v>2.1113E-2</v>
      </c>
      <c r="D2648" s="17">
        <v>3.2750000000000001E-3</v>
      </c>
      <c r="F2648" s="27">
        <f t="shared" si="41"/>
        <v>88</v>
      </c>
    </row>
    <row r="2649" spans="1:6" x14ac:dyDescent="0.25">
      <c r="A2649" s="26">
        <v>88.066699999999997</v>
      </c>
      <c r="B2649" s="17">
        <v>0.09</v>
      </c>
      <c r="C2649" s="17">
        <v>2.1113E-2</v>
      </c>
      <c r="D2649" s="17">
        <v>3.2699999999999999E-3</v>
      </c>
      <c r="F2649" s="27">
        <f t="shared" si="41"/>
        <v>88</v>
      </c>
    </row>
    <row r="2650" spans="1:6" x14ac:dyDescent="0.25">
      <c r="A2650" s="26">
        <v>88.1</v>
      </c>
      <c r="B2650" s="17">
        <v>0.09</v>
      </c>
      <c r="C2650" s="17">
        <v>2.1099E-2</v>
      </c>
      <c r="D2650" s="17">
        <v>3.2699999999999999E-3</v>
      </c>
      <c r="F2650" s="27">
        <f t="shared" si="41"/>
        <v>88</v>
      </c>
    </row>
    <row r="2651" spans="1:6" x14ac:dyDescent="0.25">
      <c r="A2651" s="26">
        <v>88.133300000000006</v>
      </c>
      <c r="B2651" s="17">
        <v>0.09</v>
      </c>
      <c r="C2651" s="17">
        <v>2.1099E-2</v>
      </c>
      <c r="D2651" s="17">
        <v>3.2620000000000001E-3</v>
      </c>
      <c r="E2651" s="17">
        <v>1.178E-3</v>
      </c>
      <c r="F2651" s="27">
        <f t="shared" si="41"/>
        <v>88</v>
      </c>
    </row>
    <row r="2652" spans="1:6" x14ac:dyDescent="0.25">
      <c r="A2652" s="26">
        <v>88.166700000000006</v>
      </c>
      <c r="B2652" s="17">
        <v>0.09</v>
      </c>
      <c r="C2652" s="17">
        <v>2.1065E-2</v>
      </c>
      <c r="D2652" s="17">
        <v>3.2529999999999998E-3</v>
      </c>
      <c r="F2652" s="27">
        <f t="shared" si="41"/>
        <v>88</v>
      </c>
    </row>
    <row r="2653" spans="1:6" x14ac:dyDescent="0.25">
      <c r="A2653" s="26">
        <v>88.2</v>
      </c>
      <c r="B2653" s="17">
        <v>0.09</v>
      </c>
      <c r="C2653" s="17">
        <v>2.1044E-2</v>
      </c>
      <c r="D2653" s="17">
        <v>3.251E-3</v>
      </c>
      <c r="F2653" s="27">
        <f t="shared" si="41"/>
        <v>88</v>
      </c>
    </row>
    <row r="2654" spans="1:6" x14ac:dyDescent="0.25">
      <c r="A2654" s="26">
        <v>88.2333</v>
      </c>
      <c r="B2654" s="17">
        <v>0.09</v>
      </c>
      <c r="C2654" s="17">
        <v>2.1023E-2</v>
      </c>
      <c r="D2654" s="17">
        <v>3.2420000000000001E-3</v>
      </c>
      <c r="E2654" s="17">
        <v>1.1720000000000001E-3</v>
      </c>
      <c r="F2654" s="27">
        <f t="shared" si="41"/>
        <v>88</v>
      </c>
    </row>
    <row r="2655" spans="1:6" x14ac:dyDescent="0.25">
      <c r="A2655" s="26">
        <v>88.2667</v>
      </c>
      <c r="B2655" s="17">
        <v>0.09</v>
      </c>
      <c r="C2655" s="17">
        <v>2.0982000000000001E-2</v>
      </c>
      <c r="D2655" s="17">
        <v>3.2420000000000001E-3</v>
      </c>
      <c r="E2655" s="17">
        <v>1.1720000000000001E-3</v>
      </c>
      <c r="F2655" s="27">
        <f t="shared" si="41"/>
        <v>88</v>
      </c>
    </row>
    <row r="2656" spans="1:6" x14ac:dyDescent="0.25">
      <c r="A2656" s="26">
        <v>88.3</v>
      </c>
      <c r="B2656" s="17">
        <v>0.09</v>
      </c>
      <c r="C2656" s="17">
        <v>2.0954E-2</v>
      </c>
      <c r="D2656" s="17">
        <v>3.2369999999999999E-3</v>
      </c>
      <c r="F2656" s="27">
        <f t="shared" si="41"/>
        <v>88</v>
      </c>
    </row>
    <row r="2657" spans="1:6" x14ac:dyDescent="0.25">
      <c r="A2657" s="26">
        <v>88.333299999999994</v>
      </c>
      <c r="B2657" s="17">
        <v>0.09</v>
      </c>
      <c r="C2657" s="17">
        <v>2.0933E-2</v>
      </c>
      <c r="D2657" s="17">
        <v>3.2369999999999999E-3</v>
      </c>
      <c r="F2657" s="27">
        <f t="shared" si="41"/>
        <v>88</v>
      </c>
    </row>
    <row r="2658" spans="1:6" x14ac:dyDescent="0.25">
      <c r="A2658" s="26">
        <v>88.366699999999994</v>
      </c>
      <c r="B2658" s="17">
        <v>0.09</v>
      </c>
      <c r="C2658" s="17">
        <v>2.0927000000000001E-2</v>
      </c>
      <c r="D2658" s="17">
        <v>3.2369999999999999E-3</v>
      </c>
      <c r="F2658" s="27">
        <f t="shared" si="41"/>
        <v>88</v>
      </c>
    </row>
    <row r="2659" spans="1:6" x14ac:dyDescent="0.25">
      <c r="A2659" s="26">
        <v>88.4</v>
      </c>
      <c r="B2659" s="17">
        <v>0.09</v>
      </c>
      <c r="C2659" s="17">
        <v>2.0885000000000001E-2</v>
      </c>
      <c r="D2659" s="17">
        <v>3.2339999999999999E-3</v>
      </c>
      <c r="F2659" s="27">
        <f t="shared" si="41"/>
        <v>88</v>
      </c>
    </row>
    <row r="2660" spans="1:6" x14ac:dyDescent="0.25">
      <c r="A2660" s="26">
        <v>88.433300000000003</v>
      </c>
      <c r="B2660" s="17">
        <v>0.09</v>
      </c>
      <c r="C2660" s="17">
        <v>2.0871000000000001E-2</v>
      </c>
      <c r="D2660" s="17">
        <v>3.2309999999999999E-3</v>
      </c>
      <c r="E2660" s="17">
        <v>1.1609999999999999E-3</v>
      </c>
      <c r="F2660" s="27">
        <f t="shared" si="41"/>
        <v>88</v>
      </c>
    </row>
    <row r="2661" spans="1:6" x14ac:dyDescent="0.25">
      <c r="A2661" s="26">
        <v>88.466700000000003</v>
      </c>
      <c r="B2661" s="17">
        <v>0.09</v>
      </c>
      <c r="D2661" s="17">
        <v>3.2230000000000002E-3</v>
      </c>
      <c r="E2661" s="17">
        <v>1.1609999999999999E-3</v>
      </c>
      <c r="F2661" s="27">
        <f t="shared" si="41"/>
        <v>88</v>
      </c>
    </row>
    <row r="2662" spans="1:6" x14ac:dyDescent="0.25">
      <c r="A2662" s="26">
        <v>88.5</v>
      </c>
      <c r="B2662" s="17">
        <v>0.09</v>
      </c>
      <c r="C2662" s="17">
        <v>2.0844000000000001E-2</v>
      </c>
      <c r="D2662" s="17">
        <v>3.2230000000000002E-3</v>
      </c>
      <c r="F2662" s="27">
        <f t="shared" si="41"/>
        <v>89</v>
      </c>
    </row>
    <row r="2663" spans="1:6" x14ac:dyDescent="0.25">
      <c r="A2663" s="26">
        <v>88.533299999999997</v>
      </c>
      <c r="B2663" s="17">
        <v>0.09</v>
      </c>
      <c r="C2663" s="17">
        <v>2.0823000000000001E-2</v>
      </c>
      <c r="D2663" s="17">
        <v>3.2200000000000002E-3</v>
      </c>
      <c r="F2663" s="27">
        <f t="shared" si="41"/>
        <v>89</v>
      </c>
    </row>
    <row r="2664" spans="1:6" x14ac:dyDescent="0.25">
      <c r="A2664" s="26">
        <v>88.566699999999997</v>
      </c>
      <c r="B2664" s="17">
        <v>0.09</v>
      </c>
      <c r="C2664" s="17">
        <v>2.0795000000000001E-2</v>
      </c>
      <c r="D2664" s="17">
        <v>3.2139999999999998E-3</v>
      </c>
      <c r="F2664" s="27">
        <f t="shared" si="41"/>
        <v>89</v>
      </c>
    </row>
    <row r="2665" spans="1:6" x14ac:dyDescent="0.25">
      <c r="A2665" s="26">
        <v>88.6</v>
      </c>
      <c r="B2665" s="17">
        <v>0.09</v>
      </c>
      <c r="C2665" s="17">
        <v>2.0781000000000001E-2</v>
      </c>
      <c r="D2665" s="17">
        <v>3.209E-3</v>
      </c>
      <c r="F2665" s="27">
        <f t="shared" si="41"/>
        <v>89</v>
      </c>
    </row>
    <row r="2666" spans="1:6" x14ac:dyDescent="0.25">
      <c r="A2666" s="26">
        <v>88.633300000000006</v>
      </c>
      <c r="B2666" s="17">
        <v>0.09</v>
      </c>
      <c r="C2666" s="17">
        <v>2.0760000000000001E-2</v>
      </c>
      <c r="D2666" s="17">
        <v>3.2030000000000001E-3</v>
      </c>
      <c r="E2666" s="17">
        <v>1.1609999999999999E-3</v>
      </c>
      <c r="F2666" s="27">
        <f t="shared" si="41"/>
        <v>89</v>
      </c>
    </row>
    <row r="2667" spans="1:6" x14ac:dyDescent="0.25">
      <c r="A2667" s="26">
        <v>88.666700000000006</v>
      </c>
      <c r="B2667" s="17">
        <v>0.09</v>
      </c>
      <c r="C2667" s="17">
        <v>2.0726000000000001E-2</v>
      </c>
      <c r="D2667" s="17">
        <v>3.1979999999999999E-3</v>
      </c>
      <c r="E2667" s="17">
        <v>1.155E-3</v>
      </c>
      <c r="F2667" s="27">
        <f t="shared" si="41"/>
        <v>89</v>
      </c>
    </row>
    <row r="2668" spans="1:6" x14ac:dyDescent="0.25">
      <c r="A2668" s="26">
        <v>88.7</v>
      </c>
      <c r="B2668" s="17">
        <v>0.09</v>
      </c>
      <c r="C2668" s="17">
        <v>2.0698000000000001E-2</v>
      </c>
      <c r="D2668" s="17">
        <v>3.1979999999999999E-3</v>
      </c>
      <c r="F2668" s="27">
        <f t="shared" si="41"/>
        <v>89</v>
      </c>
    </row>
    <row r="2669" spans="1:6" x14ac:dyDescent="0.25">
      <c r="A2669" s="26">
        <v>88.7333</v>
      </c>
      <c r="B2669" s="17">
        <v>0.09</v>
      </c>
      <c r="C2669" s="17">
        <v>2.0684000000000001E-2</v>
      </c>
      <c r="D2669" s="17">
        <v>3.1949999999999999E-3</v>
      </c>
      <c r="F2669" s="27">
        <f t="shared" si="41"/>
        <v>89</v>
      </c>
    </row>
    <row r="2670" spans="1:6" x14ac:dyDescent="0.25">
      <c r="A2670" s="26">
        <v>88.7667</v>
      </c>
      <c r="B2670" s="17">
        <v>0.09</v>
      </c>
      <c r="C2670" s="17">
        <v>2.0670000000000001E-2</v>
      </c>
      <c r="D2670" s="17">
        <v>3.1949999999999999E-3</v>
      </c>
      <c r="E2670" s="17">
        <v>1.1490000000000001E-3</v>
      </c>
      <c r="F2670" s="27">
        <f t="shared" si="41"/>
        <v>89</v>
      </c>
    </row>
    <row r="2671" spans="1:6" x14ac:dyDescent="0.25">
      <c r="A2671" s="26">
        <v>88.8</v>
      </c>
      <c r="B2671" s="17">
        <v>0.09</v>
      </c>
      <c r="C2671" s="17">
        <v>2.0663000000000001E-2</v>
      </c>
      <c r="D2671" s="17">
        <v>3.192E-3</v>
      </c>
      <c r="F2671" s="27">
        <f t="shared" si="41"/>
        <v>89</v>
      </c>
    </row>
    <row r="2672" spans="1:6" x14ac:dyDescent="0.25">
      <c r="A2672" s="26">
        <v>88.833299999999994</v>
      </c>
      <c r="B2672" s="17">
        <v>0.09</v>
      </c>
      <c r="C2672" s="17">
        <v>2.0663000000000001E-2</v>
      </c>
      <c r="D2672" s="17">
        <v>3.192E-3</v>
      </c>
      <c r="F2672" s="27">
        <f t="shared" si="41"/>
        <v>89</v>
      </c>
    </row>
    <row r="2673" spans="1:6" x14ac:dyDescent="0.25">
      <c r="A2673" s="26">
        <v>88.866699999999994</v>
      </c>
      <c r="B2673" s="17">
        <v>0.09</v>
      </c>
      <c r="C2673" s="17">
        <v>2.0635000000000001E-2</v>
      </c>
      <c r="D2673" s="17">
        <v>3.189E-3</v>
      </c>
      <c r="F2673" s="27">
        <f t="shared" si="41"/>
        <v>89</v>
      </c>
    </row>
    <row r="2674" spans="1:6" x14ac:dyDescent="0.25">
      <c r="A2674" s="26">
        <v>88.9</v>
      </c>
      <c r="B2674" s="17">
        <v>0.09</v>
      </c>
      <c r="C2674" s="17">
        <v>2.0607E-2</v>
      </c>
      <c r="D2674" s="17">
        <v>3.1870000000000002E-3</v>
      </c>
      <c r="E2674" s="17">
        <v>1.1429999999999999E-3</v>
      </c>
      <c r="F2674" s="27">
        <f t="shared" si="41"/>
        <v>89</v>
      </c>
    </row>
    <row r="2675" spans="1:6" x14ac:dyDescent="0.25">
      <c r="A2675" s="26">
        <v>88.933300000000003</v>
      </c>
      <c r="B2675" s="17">
        <v>0.09</v>
      </c>
      <c r="C2675" s="17">
        <v>2.0594000000000001E-2</v>
      </c>
      <c r="D2675" s="17">
        <v>3.1870000000000002E-3</v>
      </c>
      <c r="F2675" s="27">
        <f t="shared" si="41"/>
        <v>89</v>
      </c>
    </row>
    <row r="2676" spans="1:6" x14ac:dyDescent="0.25">
      <c r="A2676" s="26">
        <v>88.966700000000003</v>
      </c>
      <c r="B2676" s="17">
        <v>0.09</v>
      </c>
      <c r="C2676" s="17">
        <v>2.0580000000000001E-2</v>
      </c>
      <c r="D2676" s="17">
        <v>3.1840000000000002E-3</v>
      </c>
      <c r="F2676" s="27">
        <f t="shared" si="41"/>
        <v>89</v>
      </c>
    </row>
    <row r="2677" spans="1:6" x14ac:dyDescent="0.25">
      <c r="A2677" s="26">
        <v>89</v>
      </c>
      <c r="B2677" s="17">
        <v>0.09</v>
      </c>
      <c r="C2677" s="17">
        <v>2.0566000000000001E-2</v>
      </c>
      <c r="D2677" s="17">
        <v>3.1809999999999998E-3</v>
      </c>
      <c r="E2677" s="17">
        <v>1.1429999999999999E-3</v>
      </c>
      <c r="F2677" s="27">
        <f t="shared" si="41"/>
        <v>89</v>
      </c>
    </row>
    <row r="2678" spans="1:6" x14ac:dyDescent="0.25">
      <c r="A2678" s="26">
        <v>89.033299999999997</v>
      </c>
      <c r="B2678" s="17">
        <v>0.09</v>
      </c>
      <c r="C2678" s="17">
        <v>2.0545000000000001E-2</v>
      </c>
      <c r="D2678" s="17">
        <v>3.1779999999999998E-3</v>
      </c>
      <c r="E2678" s="17">
        <v>1.1429999999999999E-3</v>
      </c>
      <c r="F2678" s="27">
        <f t="shared" si="41"/>
        <v>89</v>
      </c>
    </row>
    <row r="2679" spans="1:6" x14ac:dyDescent="0.25">
      <c r="A2679" s="26">
        <v>89.066699999999997</v>
      </c>
      <c r="B2679" s="17">
        <v>0.09</v>
      </c>
      <c r="C2679" s="17">
        <v>2.051E-2</v>
      </c>
      <c r="D2679" s="17">
        <v>3.173E-3</v>
      </c>
      <c r="E2679" s="17">
        <v>1.1429999999999999E-3</v>
      </c>
      <c r="F2679" s="27">
        <f t="shared" si="41"/>
        <v>89</v>
      </c>
    </row>
    <row r="2680" spans="1:6" x14ac:dyDescent="0.25">
      <c r="A2680" s="26">
        <v>89.1</v>
      </c>
      <c r="B2680" s="17">
        <v>0.09</v>
      </c>
      <c r="C2680" s="17">
        <v>2.0489E-2</v>
      </c>
      <c r="D2680" s="17">
        <v>3.1700000000000001E-3</v>
      </c>
      <c r="E2680" s="17">
        <v>1.1379999999999999E-3</v>
      </c>
      <c r="F2680" s="27">
        <f t="shared" si="41"/>
        <v>89</v>
      </c>
    </row>
    <row r="2681" spans="1:6" x14ac:dyDescent="0.25">
      <c r="A2681" s="26">
        <v>89.133300000000006</v>
      </c>
      <c r="B2681" s="17">
        <v>0.09</v>
      </c>
      <c r="C2681" s="17">
        <v>2.0461E-2</v>
      </c>
      <c r="D2681" s="17">
        <v>3.1640000000000001E-3</v>
      </c>
      <c r="F2681" s="27">
        <f t="shared" si="41"/>
        <v>89</v>
      </c>
    </row>
    <row r="2682" spans="1:6" x14ac:dyDescent="0.25">
      <c r="A2682" s="26">
        <v>89.166700000000006</v>
      </c>
      <c r="B2682" s="17">
        <v>0.09</v>
      </c>
      <c r="C2682" s="17">
        <v>2.044E-2</v>
      </c>
      <c r="D2682" s="17">
        <v>3.1610000000000002E-3</v>
      </c>
      <c r="F2682" s="27">
        <f t="shared" si="41"/>
        <v>89</v>
      </c>
    </row>
    <row r="2683" spans="1:6" x14ac:dyDescent="0.25">
      <c r="A2683" s="26">
        <v>89.2</v>
      </c>
      <c r="B2683" s="17">
        <v>0.09</v>
      </c>
      <c r="C2683" s="17">
        <v>2.0433E-2</v>
      </c>
      <c r="D2683" s="17">
        <v>3.1589999999999999E-3</v>
      </c>
      <c r="E2683" s="17">
        <v>1.1379999999999999E-3</v>
      </c>
      <c r="F2683" s="27">
        <f t="shared" si="41"/>
        <v>89</v>
      </c>
    </row>
    <row r="2684" spans="1:6" x14ac:dyDescent="0.25">
      <c r="A2684" s="26">
        <v>89.2333</v>
      </c>
      <c r="B2684" s="17">
        <v>0.09</v>
      </c>
      <c r="C2684" s="17">
        <v>2.0390999999999999E-2</v>
      </c>
      <c r="D2684" s="17">
        <v>3.156E-3</v>
      </c>
      <c r="F2684" s="27">
        <f t="shared" si="41"/>
        <v>89</v>
      </c>
    </row>
    <row r="2685" spans="1:6" x14ac:dyDescent="0.25">
      <c r="A2685" s="26">
        <v>89.2667</v>
      </c>
      <c r="B2685" s="17">
        <v>0.09</v>
      </c>
      <c r="C2685" s="17">
        <v>2.0362999999999999E-2</v>
      </c>
      <c r="D2685" s="17">
        <v>3.153E-3</v>
      </c>
      <c r="F2685" s="27">
        <f t="shared" si="41"/>
        <v>89</v>
      </c>
    </row>
    <row r="2686" spans="1:6" x14ac:dyDescent="0.25">
      <c r="A2686" s="26">
        <v>89.3</v>
      </c>
      <c r="B2686" s="17">
        <v>0.09</v>
      </c>
      <c r="C2686" s="17">
        <v>2.0348999999999999E-2</v>
      </c>
      <c r="D2686" s="17">
        <v>3.15E-3</v>
      </c>
      <c r="E2686" s="17">
        <v>1.132E-3</v>
      </c>
      <c r="F2686" s="27">
        <f t="shared" si="41"/>
        <v>89</v>
      </c>
    </row>
    <row r="2687" spans="1:6" x14ac:dyDescent="0.25">
      <c r="A2687" s="26">
        <v>89.333299999999994</v>
      </c>
      <c r="B2687" s="17">
        <v>0.09</v>
      </c>
      <c r="C2687" s="17">
        <v>2.0320999999999999E-2</v>
      </c>
      <c r="D2687" s="17">
        <v>3.15E-3</v>
      </c>
      <c r="E2687" s="17">
        <v>1.132E-3</v>
      </c>
      <c r="F2687" s="27">
        <f t="shared" si="41"/>
        <v>89</v>
      </c>
    </row>
    <row r="2688" spans="1:6" x14ac:dyDescent="0.25">
      <c r="A2688" s="26">
        <v>89.366699999999994</v>
      </c>
      <c r="B2688" s="17">
        <v>0.09</v>
      </c>
      <c r="C2688" s="17">
        <v>2.0313000000000001E-2</v>
      </c>
      <c r="D2688" s="17">
        <v>3.1470000000000001E-3</v>
      </c>
      <c r="F2688" s="27">
        <f t="shared" si="41"/>
        <v>89</v>
      </c>
    </row>
    <row r="2689" spans="1:6" x14ac:dyDescent="0.25">
      <c r="A2689" s="26">
        <v>89.4</v>
      </c>
      <c r="B2689" s="17">
        <v>0.09</v>
      </c>
      <c r="C2689" s="17">
        <v>2.0292000000000001E-2</v>
      </c>
      <c r="D2689" s="17">
        <v>3.1470000000000001E-3</v>
      </c>
      <c r="F2689" s="27">
        <f t="shared" si="41"/>
        <v>89</v>
      </c>
    </row>
    <row r="2690" spans="1:6" x14ac:dyDescent="0.25">
      <c r="A2690" s="26">
        <v>89.433300000000003</v>
      </c>
      <c r="B2690" s="17">
        <v>0.09</v>
      </c>
      <c r="C2690" s="17">
        <v>2.0292000000000001E-2</v>
      </c>
      <c r="D2690" s="17">
        <v>3.1419999999999998E-3</v>
      </c>
      <c r="E2690" s="17">
        <v>1.132E-3</v>
      </c>
      <c r="F2690" s="27">
        <f t="shared" si="41"/>
        <v>89</v>
      </c>
    </row>
    <row r="2691" spans="1:6" x14ac:dyDescent="0.25">
      <c r="A2691" s="26">
        <v>89.466700000000003</v>
      </c>
      <c r="B2691" s="17">
        <v>0.09</v>
      </c>
      <c r="C2691" s="17">
        <v>2.0292000000000001E-2</v>
      </c>
      <c r="D2691" s="17">
        <v>3.1359999999999999E-3</v>
      </c>
      <c r="F2691" s="27">
        <f t="shared" si="41"/>
        <v>89</v>
      </c>
    </row>
    <row r="2692" spans="1:6" x14ac:dyDescent="0.25">
      <c r="A2692" s="26">
        <v>89.5</v>
      </c>
      <c r="B2692" s="17">
        <v>0.09</v>
      </c>
      <c r="C2692" s="17">
        <v>2.0271000000000001E-2</v>
      </c>
      <c r="D2692" s="17">
        <v>3.1359999999999999E-3</v>
      </c>
      <c r="F2692" s="27">
        <f t="shared" si="41"/>
        <v>90</v>
      </c>
    </row>
    <row r="2693" spans="1:6" x14ac:dyDescent="0.25">
      <c r="A2693" s="26">
        <v>89.533299999999997</v>
      </c>
      <c r="B2693" s="17">
        <v>0.09</v>
      </c>
      <c r="C2693" s="17">
        <v>2.0250000000000001E-2</v>
      </c>
      <c r="D2693" s="17">
        <v>3.1359999999999999E-3</v>
      </c>
      <c r="F2693" s="27">
        <f t="shared" si="41"/>
        <v>90</v>
      </c>
    </row>
    <row r="2694" spans="1:6" x14ac:dyDescent="0.25">
      <c r="A2694" s="26">
        <v>89.566699999999997</v>
      </c>
      <c r="B2694" s="17">
        <v>0.09</v>
      </c>
      <c r="C2694" s="17">
        <v>2.0220999999999999E-2</v>
      </c>
      <c r="D2694" s="17">
        <v>3.127E-3</v>
      </c>
      <c r="F2694" s="27">
        <f t="shared" si="41"/>
        <v>90</v>
      </c>
    </row>
    <row r="2695" spans="1:6" x14ac:dyDescent="0.25">
      <c r="A2695" s="26">
        <v>89.6</v>
      </c>
      <c r="B2695" s="17">
        <v>0.09</v>
      </c>
      <c r="C2695" s="17">
        <v>2.0220999999999999E-2</v>
      </c>
      <c r="F2695" s="27">
        <f t="shared" si="41"/>
        <v>90</v>
      </c>
    </row>
    <row r="2696" spans="1:6" x14ac:dyDescent="0.25">
      <c r="A2696" s="26">
        <v>89.633300000000006</v>
      </c>
      <c r="B2696" s="17">
        <v>0.09</v>
      </c>
      <c r="C2696" s="17">
        <v>2.0206999999999999E-2</v>
      </c>
      <c r="D2696" s="17">
        <v>3.1189999999999998E-3</v>
      </c>
      <c r="E2696" s="17">
        <v>1.126E-3</v>
      </c>
      <c r="F2696" s="27">
        <f t="shared" si="41"/>
        <v>90</v>
      </c>
    </row>
    <row r="2697" spans="1:6" x14ac:dyDescent="0.25">
      <c r="A2697" s="26">
        <v>89.666700000000006</v>
      </c>
      <c r="B2697" s="17">
        <v>0.09</v>
      </c>
      <c r="C2697" s="17">
        <v>2.0192999999999999E-2</v>
      </c>
      <c r="D2697" s="17">
        <v>3.1159999999999998E-3</v>
      </c>
      <c r="E2697" s="17">
        <v>1.1199999999999999E-3</v>
      </c>
      <c r="F2697" s="27">
        <f t="shared" ref="F2697:F2760" si="42">ROUND(A2697,0)</f>
        <v>90</v>
      </c>
    </row>
    <row r="2698" spans="1:6" x14ac:dyDescent="0.25">
      <c r="A2698" s="26">
        <v>89.7</v>
      </c>
      <c r="B2698" s="17">
        <v>0.09</v>
      </c>
      <c r="C2698" s="17">
        <v>2.0185999999999999E-2</v>
      </c>
      <c r="D2698" s="17">
        <v>3.1129999999999999E-3</v>
      </c>
      <c r="F2698" s="27">
        <f t="shared" si="42"/>
        <v>90</v>
      </c>
    </row>
    <row r="2699" spans="1:6" x14ac:dyDescent="0.25">
      <c r="A2699" s="26">
        <v>89.7333</v>
      </c>
      <c r="B2699" s="17">
        <v>0.09</v>
      </c>
      <c r="C2699" s="17">
        <v>2.0171999999999999E-2</v>
      </c>
      <c r="D2699" s="17">
        <v>3.1099999999999999E-3</v>
      </c>
      <c r="F2699" s="27">
        <f t="shared" si="42"/>
        <v>90</v>
      </c>
    </row>
    <row r="2700" spans="1:6" x14ac:dyDescent="0.25">
      <c r="A2700" s="26">
        <v>89.7667</v>
      </c>
      <c r="B2700" s="17">
        <v>0.09</v>
      </c>
      <c r="C2700" s="17">
        <v>2.0136000000000001E-2</v>
      </c>
      <c r="D2700" s="17">
        <v>3.0959999999999998E-3</v>
      </c>
      <c r="F2700" s="27">
        <f t="shared" si="42"/>
        <v>90</v>
      </c>
    </row>
    <row r="2701" spans="1:6" x14ac:dyDescent="0.25">
      <c r="A2701" s="26">
        <v>89.8</v>
      </c>
      <c r="B2701" s="17">
        <v>0.09</v>
      </c>
      <c r="C2701" s="17">
        <v>2.0129000000000001E-2</v>
      </c>
      <c r="D2701" s="17">
        <v>3.0929999999999998E-3</v>
      </c>
      <c r="E2701" s="17">
        <v>1.1199999999999999E-3</v>
      </c>
      <c r="F2701" s="27">
        <f t="shared" si="42"/>
        <v>90</v>
      </c>
    </row>
    <row r="2702" spans="1:6" x14ac:dyDescent="0.25">
      <c r="A2702" s="26">
        <v>89.833299999999994</v>
      </c>
      <c r="B2702" s="17">
        <v>0.09</v>
      </c>
      <c r="C2702" s="17">
        <v>2.0115000000000001E-2</v>
      </c>
      <c r="D2702" s="17">
        <v>3.0850000000000001E-3</v>
      </c>
      <c r="F2702" s="27">
        <f t="shared" si="42"/>
        <v>90</v>
      </c>
    </row>
    <row r="2703" spans="1:6" x14ac:dyDescent="0.25">
      <c r="A2703" s="26">
        <v>89.866699999999994</v>
      </c>
      <c r="B2703" s="17">
        <v>0.09</v>
      </c>
      <c r="C2703" s="17">
        <v>2.0115000000000001E-2</v>
      </c>
      <c r="D2703" s="17">
        <v>3.0760000000000002E-3</v>
      </c>
      <c r="F2703" s="27">
        <f t="shared" si="42"/>
        <v>90</v>
      </c>
    </row>
    <row r="2704" spans="1:6" x14ac:dyDescent="0.25">
      <c r="A2704" s="26">
        <v>89.9</v>
      </c>
      <c r="B2704" s="17">
        <v>0.09</v>
      </c>
      <c r="C2704" s="17">
        <v>2.01E-2</v>
      </c>
      <c r="D2704" s="17">
        <v>3.0699999999999998E-3</v>
      </c>
      <c r="F2704" s="27">
        <f t="shared" si="42"/>
        <v>90</v>
      </c>
    </row>
    <row r="2705" spans="1:6" x14ac:dyDescent="0.25">
      <c r="A2705" s="26">
        <v>89.933300000000003</v>
      </c>
      <c r="B2705" s="17">
        <v>0.09</v>
      </c>
      <c r="C2705" s="17">
        <v>2.0093E-2</v>
      </c>
      <c r="D2705" s="17">
        <v>3.065E-3</v>
      </c>
      <c r="E2705" s="17">
        <v>1.1199999999999999E-3</v>
      </c>
      <c r="F2705" s="27">
        <f t="shared" si="42"/>
        <v>90</v>
      </c>
    </row>
    <row r="2706" spans="1:6" x14ac:dyDescent="0.25">
      <c r="A2706" s="26">
        <v>89.966700000000003</v>
      </c>
      <c r="B2706" s="17">
        <v>0.09</v>
      </c>
      <c r="C2706" s="17">
        <v>2.0086E-2</v>
      </c>
      <c r="D2706" s="17">
        <v>3.0620000000000001E-3</v>
      </c>
      <c r="E2706" s="17">
        <v>1.1199999999999999E-3</v>
      </c>
      <c r="F2706" s="27">
        <f t="shared" si="42"/>
        <v>90</v>
      </c>
    </row>
    <row r="2707" spans="1:6" x14ac:dyDescent="0.25">
      <c r="A2707" s="26">
        <v>90</v>
      </c>
      <c r="B2707" s="17">
        <v>0.09</v>
      </c>
      <c r="C2707" s="17">
        <v>2.0042999999999998E-2</v>
      </c>
      <c r="D2707" s="17">
        <v>3.0590000000000001E-3</v>
      </c>
      <c r="F2707" s="27">
        <f t="shared" si="42"/>
        <v>90</v>
      </c>
    </row>
    <row r="2708" spans="1:6" x14ac:dyDescent="0.25">
      <c r="A2708" s="26">
        <v>90.033299999999997</v>
      </c>
      <c r="B2708" s="17">
        <v>0.09</v>
      </c>
      <c r="C2708" s="17">
        <v>2.0022000000000002E-2</v>
      </c>
      <c r="D2708" s="17">
        <v>3.0560000000000001E-3</v>
      </c>
      <c r="F2708" s="27">
        <f t="shared" si="42"/>
        <v>90</v>
      </c>
    </row>
    <row r="2709" spans="1:6" x14ac:dyDescent="0.25">
      <c r="A2709" s="26">
        <v>90.066699999999997</v>
      </c>
      <c r="B2709" s="17">
        <v>0.09</v>
      </c>
      <c r="C2709" s="17">
        <v>2.0015000000000002E-2</v>
      </c>
      <c r="D2709" s="17">
        <v>3.0509999999999999E-3</v>
      </c>
      <c r="F2709" s="27">
        <f t="shared" si="42"/>
        <v>90</v>
      </c>
    </row>
    <row r="2710" spans="1:6" x14ac:dyDescent="0.25">
      <c r="A2710" s="26">
        <v>90.1</v>
      </c>
      <c r="B2710" s="17">
        <v>0.09</v>
      </c>
      <c r="C2710" s="17">
        <v>2.0008000000000001E-2</v>
      </c>
      <c r="D2710" s="17">
        <v>3.0479999999999999E-3</v>
      </c>
      <c r="F2710" s="27">
        <f t="shared" si="42"/>
        <v>90</v>
      </c>
    </row>
    <row r="2711" spans="1:6" x14ac:dyDescent="0.25">
      <c r="A2711" s="26">
        <v>90.133300000000006</v>
      </c>
      <c r="B2711" s="17">
        <v>0.09</v>
      </c>
      <c r="C2711" s="17">
        <v>1.9993E-2</v>
      </c>
      <c r="D2711" s="17">
        <v>3.039E-3</v>
      </c>
      <c r="F2711" s="27">
        <f t="shared" si="42"/>
        <v>90</v>
      </c>
    </row>
    <row r="2712" spans="1:6" x14ac:dyDescent="0.25">
      <c r="A2712" s="26">
        <v>90.166700000000006</v>
      </c>
      <c r="B2712" s="17">
        <v>0.09</v>
      </c>
      <c r="C2712" s="17">
        <v>1.9993E-2</v>
      </c>
      <c r="D2712" s="17">
        <v>3.0330000000000001E-3</v>
      </c>
      <c r="F2712" s="27">
        <f t="shared" si="42"/>
        <v>90</v>
      </c>
    </row>
    <row r="2713" spans="1:6" x14ac:dyDescent="0.25">
      <c r="A2713" s="26">
        <v>90.2</v>
      </c>
      <c r="B2713" s="17">
        <v>0.09</v>
      </c>
      <c r="C2713" s="17">
        <v>1.9979E-2</v>
      </c>
      <c r="D2713" s="17">
        <v>3.0309999999999998E-3</v>
      </c>
      <c r="E2713" s="17">
        <v>1.1199999999999999E-3</v>
      </c>
      <c r="F2713" s="27">
        <f t="shared" si="42"/>
        <v>90</v>
      </c>
    </row>
    <row r="2714" spans="1:6" x14ac:dyDescent="0.25">
      <c r="A2714" s="26">
        <v>90.2333</v>
      </c>
      <c r="B2714" s="17">
        <v>0.09</v>
      </c>
      <c r="C2714" s="17">
        <v>1.9972E-2</v>
      </c>
      <c r="D2714" s="17">
        <v>3.0279999999999999E-3</v>
      </c>
      <c r="E2714" s="17">
        <v>1.1199999999999999E-3</v>
      </c>
      <c r="F2714" s="27">
        <f t="shared" si="42"/>
        <v>90</v>
      </c>
    </row>
    <row r="2715" spans="1:6" x14ac:dyDescent="0.25">
      <c r="A2715" s="26">
        <v>90.2667</v>
      </c>
      <c r="B2715" s="17">
        <v>0.09</v>
      </c>
      <c r="C2715" s="17">
        <v>1.9958E-2</v>
      </c>
      <c r="D2715" s="17">
        <v>3.0219999999999999E-3</v>
      </c>
      <c r="E2715" s="17">
        <v>1.114E-3</v>
      </c>
      <c r="F2715" s="27">
        <f t="shared" si="42"/>
        <v>90</v>
      </c>
    </row>
    <row r="2716" spans="1:6" x14ac:dyDescent="0.25">
      <c r="A2716" s="26">
        <v>90.3</v>
      </c>
      <c r="B2716" s="17">
        <v>0.09</v>
      </c>
      <c r="C2716" s="17">
        <v>1.9935999999999999E-2</v>
      </c>
      <c r="D2716" s="17">
        <v>3.0049999999999999E-3</v>
      </c>
      <c r="E2716" s="17">
        <v>1.108E-3</v>
      </c>
      <c r="F2716" s="27">
        <f t="shared" si="42"/>
        <v>90</v>
      </c>
    </row>
    <row r="2717" spans="1:6" x14ac:dyDescent="0.25">
      <c r="A2717" s="26">
        <v>90.333299999999994</v>
      </c>
      <c r="B2717" s="17">
        <v>0.09</v>
      </c>
      <c r="C2717" s="17">
        <v>1.9921999999999999E-2</v>
      </c>
      <c r="D2717" s="17">
        <v>2.9970000000000001E-3</v>
      </c>
      <c r="E2717" s="17">
        <v>1.1019999999999999E-3</v>
      </c>
      <c r="F2717" s="27">
        <f t="shared" si="42"/>
        <v>90</v>
      </c>
    </row>
    <row r="2718" spans="1:6" x14ac:dyDescent="0.25">
      <c r="A2718" s="26">
        <v>90.366699999999994</v>
      </c>
      <c r="B2718" s="17">
        <v>0.09</v>
      </c>
      <c r="C2718" s="17">
        <v>1.9921999999999999E-2</v>
      </c>
      <c r="D2718" s="17">
        <v>2.9910000000000002E-3</v>
      </c>
      <c r="E2718" s="17">
        <v>1.09E-3</v>
      </c>
      <c r="F2718" s="27">
        <f t="shared" si="42"/>
        <v>90</v>
      </c>
    </row>
    <row r="2719" spans="1:6" x14ac:dyDescent="0.25">
      <c r="A2719" s="26">
        <v>90.4</v>
      </c>
      <c r="B2719" s="17">
        <v>0.09</v>
      </c>
      <c r="C2719" s="17">
        <v>1.9914000000000001E-2</v>
      </c>
      <c r="D2719" s="17">
        <v>2.9880000000000002E-3</v>
      </c>
      <c r="F2719" s="27">
        <f t="shared" si="42"/>
        <v>90</v>
      </c>
    </row>
    <row r="2720" spans="1:6" x14ac:dyDescent="0.25">
      <c r="A2720" s="26">
        <v>90.433300000000003</v>
      </c>
      <c r="B2720" s="17">
        <v>0.09</v>
      </c>
      <c r="C2720" s="17">
        <v>1.9907000000000001E-2</v>
      </c>
      <c r="D2720" s="17">
        <v>2.977E-3</v>
      </c>
      <c r="E2720" s="17">
        <v>1.0839999999999999E-3</v>
      </c>
      <c r="F2720" s="27">
        <f t="shared" si="42"/>
        <v>90</v>
      </c>
    </row>
    <row r="2721" spans="1:6" x14ac:dyDescent="0.25">
      <c r="A2721" s="26">
        <v>90.466700000000003</v>
      </c>
      <c r="B2721" s="17">
        <v>0.09</v>
      </c>
      <c r="C2721" s="17">
        <v>1.9893000000000001E-2</v>
      </c>
      <c r="D2721" s="17">
        <v>2.9710000000000001E-3</v>
      </c>
      <c r="E2721" s="17">
        <v>1.078E-3</v>
      </c>
      <c r="F2721" s="27">
        <f t="shared" si="42"/>
        <v>90</v>
      </c>
    </row>
    <row r="2722" spans="1:6" x14ac:dyDescent="0.25">
      <c r="A2722" s="26">
        <v>90.5</v>
      </c>
      <c r="B2722" s="17">
        <v>0.09</v>
      </c>
      <c r="C2722" s="17">
        <v>1.9878E-2</v>
      </c>
      <c r="D2722" s="17">
        <v>2.9680000000000002E-3</v>
      </c>
      <c r="F2722" s="27">
        <f t="shared" si="42"/>
        <v>91</v>
      </c>
    </row>
    <row r="2723" spans="1:6" x14ac:dyDescent="0.25">
      <c r="A2723" s="26">
        <v>90.533299999999997</v>
      </c>
      <c r="B2723" s="17">
        <v>0.08</v>
      </c>
      <c r="C2723" s="17">
        <v>1.9855999999999999E-2</v>
      </c>
      <c r="D2723" s="17">
        <v>2.9650000000000002E-3</v>
      </c>
      <c r="F2723" s="27">
        <f t="shared" si="42"/>
        <v>91</v>
      </c>
    </row>
    <row r="2724" spans="1:6" x14ac:dyDescent="0.25">
      <c r="A2724" s="26">
        <v>90.566699999999997</v>
      </c>
      <c r="B2724" s="17">
        <v>0.08</v>
      </c>
      <c r="C2724" s="17">
        <v>1.9848999999999999E-2</v>
      </c>
      <c r="E2724" s="17">
        <v>1.072E-3</v>
      </c>
      <c r="F2724" s="27">
        <f t="shared" si="42"/>
        <v>91</v>
      </c>
    </row>
    <row r="2725" spans="1:6" x14ac:dyDescent="0.25">
      <c r="A2725" s="26">
        <v>90.6</v>
      </c>
      <c r="B2725" s="17">
        <v>0.08</v>
      </c>
      <c r="C2725" s="17">
        <v>1.9841999999999999E-2</v>
      </c>
      <c r="D2725" s="17">
        <v>2.9650000000000002E-3</v>
      </c>
      <c r="F2725" s="27">
        <f t="shared" si="42"/>
        <v>91</v>
      </c>
    </row>
    <row r="2726" spans="1:6" x14ac:dyDescent="0.25">
      <c r="A2726" s="26">
        <v>90.633300000000006</v>
      </c>
      <c r="B2726" s="17">
        <v>0.08</v>
      </c>
      <c r="C2726" s="17">
        <v>1.9813000000000001E-2</v>
      </c>
      <c r="D2726" s="17">
        <v>2.9629999999999999E-3</v>
      </c>
      <c r="E2726" s="17">
        <v>1.072E-3</v>
      </c>
      <c r="F2726" s="27">
        <f t="shared" si="42"/>
        <v>91</v>
      </c>
    </row>
    <row r="2727" spans="1:6" x14ac:dyDescent="0.25">
      <c r="A2727" s="26">
        <v>90.666700000000006</v>
      </c>
      <c r="B2727" s="17">
        <v>0.08</v>
      </c>
      <c r="C2727" s="17">
        <v>1.9798E-2</v>
      </c>
      <c r="D2727" s="17">
        <v>2.96E-3</v>
      </c>
      <c r="E2727" s="17">
        <v>1.065E-3</v>
      </c>
      <c r="F2727" s="27">
        <f t="shared" si="42"/>
        <v>91</v>
      </c>
    </row>
    <row r="2728" spans="1:6" x14ac:dyDescent="0.25">
      <c r="A2728" s="26">
        <v>90.7</v>
      </c>
      <c r="B2728" s="17">
        <v>0.08</v>
      </c>
      <c r="C2728" s="17">
        <v>1.9784E-2</v>
      </c>
      <c r="D2728" s="17">
        <v>2.957E-3</v>
      </c>
      <c r="E2728" s="17">
        <v>1.059E-3</v>
      </c>
      <c r="F2728" s="27">
        <f t="shared" si="42"/>
        <v>91</v>
      </c>
    </row>
    <row r="2729" spans="1:6" x14ac:dyDescent="0.25">
      <c r="A2729" s="26">
        <v>90.7333</v>
      </c>
      <c r="B2729" s="17">
        <v>0.08</v>
      </c>
      <c r="C2729" s="17">
        <v>1.9761999999999998E-2</v>
      </c>
      <c r="D2729" s="17">
        <v>2.9510000000000001E-3</v>
      </c>
      <c r="E2729" s="17">
        <v>1.0529999999999999E-3</v>
      </c>
      <c r="F2729" s="27">
        <f t="shared" si="42"/>
        <v>91</v>
      </c>
    </row>
    <row r="2730" spans="1:6" x14ac:dyDescent="0.25">
      <c r="A2730" s="26">
        <v>90.7667</v>
      </c>
      <c r="B2730" s="17">
        <v>0.08</v>
      </c>
      <c r="C2730" s="17">
        <v>1.9740000000000001E-2</v>
      </c>
      <c r="D2730" s="17">
        <v>2.9510000000000001E-3</v>
      </c>
      <c r="F2730" s="27">
        <f t="shared" si="42"/>
        <v>91</v>
      </c>
    </row>
    <row r="2731" spans="1:6" x14ac:dyDescent="0.25">
      <c r="A2731" s="26">
        <v>90.8</v>
      </c>
      <c r="B2731" s="17">
        <v>0.08</v>
      </c>
      <c r="C2731" s="17">
        <v>1.9710999999999999E-2</v>
      </c>
      <c r="D2731" s="17">
        <v>2.9480000000000001E-3</v>
      </c>
      <c r="F2731" s="27">
        <f t="shared" si="42"/>
        <v>91</v>
      </c>
    </row>
    <row r="2732" spans="1:6" x14ac:dyDescent="0.25">
      <c r="A2732" s="26">
        <v>90.833299999999994</v>
      </c>
      <c r="B2732" s="17">
        <v>0.08</v>
      </c>
      <c r="C2732" s="17">
        <v>1.9703999999999999E-2</v>
      </c>
      <c r="D2732" s="17">
        <v>2.9480000000000001E-3</v>
      </c>
      <c r="F2732" s="27">
        <f t="shared" si="42"/>
        <v>91</v>
      </c>
    </row>
    <row r="2733" spans="1:6" x14ac:dyDescent="0.25">
      <c r="A2733" s="26">
        <v>90.866699999999994</v>
      </c>
      <c r="B2733" s="17">
        <v>0.08</v>
      </c>
      <c r="C2733" s="17">
        <v>1.9696999999999999E-2</v>
      </c>
      <c r="D2733" s="17">
        <v>2.9420000000000002E-3</v>
      </c>
      <c r="F2733" s="27">
        <f t="shared" si="42"/>
        <v>91</v>
      </c>
    </row>
    <row r="2734" spans="1:6" x14ac:dyDescent="0.25">
      <c r="A2734" s="26">
        <v>90.9</v>
      </c>
      <c r="B2734" s="17">
        <v>0.08</v>
      </c>
      <c r="C2734" s="17">
        <v>1.9689999999999999E-2</v>
      </c>
      <c r="D2734" s="17">
        <v>2.9399999999999999E-3</v>
      </c>
      <c r="E2734" s="17">
        <v>1.047E-3</v>
      </c>
      <c r="F2734" s="27">
        <f t="shared" si="42"/>
        <v>91</v>
      </c>
    </row>
    <row r="2735" spans="1:6" x14ac:dyDescent="0.25">
      <c r="A2735" s="26">
        <v>90.933300000000003</v>
      </c>
      <c r="B2735" s="17">
        <v>0.08</v>
      </c>
      <c r="C2735" s="17">
        <v>1.9689999999999999E-2</v>
      </c>
      <c r="D2735" s="17">
        <v>2.9399999999999999E-3</v>
      </c>
      <c r="E2735" s="17">
        <v>1.042E-3</v>
      </c>
      <c r="F2735" s="27">
        <f t="shared" si="42"/>
        <v>91</v>
      </c>
    </row>
    <row r="2736" spans="1:6" x14ac:dyDescent="0.25">
      <c r="A2736" s="26">
        <v>90.966700000000003</v>
      </c>
      <c r="B2736" s="17">
        <v>0.08</v>
      </c>
      <c r="C2736" s="17">
        <v>1.9682000000000002E-2</v>
      </c>
      <c r="D2736" s="17">
        <v>2.9369999999999999E-3</v>
      </c>
      <c r="F2736" s="27">
        <f t="shared" si="42"/>
        <v>91</v>
      </c>
    </row>
    <row r="2737" spans="1:6" x14ac:dyDescent="0.25">
      <c r="A2737" s="26">
        <v>91</v>
      </c>
      <c r="B2737" s="17">
        <v>0.08</v>
      </c>
      <c r="C2737" s="17">
        <v>1.9675000000000002E-2</v>
      </c>
      <c r="D2737" s="17">
        <v>2.9369999999999999E-3</v>
      </c>
      <c r="F2737" s="27">
        <f t="shared" si="42"/>
        <v>91</v>
      </c>
    </row>
    <row r="2738" spans="1:6" x14ac:dyDescent="0.25">
      <c r="A2738" s="26">
        <v>91.033299999999997</v>
      </c>
      <c r="B2738" s="17">
        <v>0.08</v>
      </c>
      <c r="C2738" s="17">
        <v>1.9653E-2</v>
      </c>
      <c r="D2738" s="17">
        <v>2.928E-3</v>
      </c>
      <c r="F2738" s="27">
        <f t="shared" si="42"/>
        <v>91</v>
      </c>
    </row>
    <row r="2739" spans="1:6" x14ac:dyDescent="0.25">
      <c r="A2739" s="26">
        <v>91.066699999999997</v>
      </c>
      <c r="B2739" s="17">
        <v>0.08</v>
      </c>
      <c r="C2739" s="17">
        <v>1.9646E-2</v>
      </c>
      <c r="D2739" s="17">
        <v>2.9260000000000002E-3</v>
      </c>
      <c r="E2739" s="17">
        <v>1.042E-3</v>
      </c>
      <c r="F2739" s="27">
        <f t="shared" si="42"/>
        <v>91</v>
      </c>
    </row>
    <row r="2740" spans="1:6" x14ac:dyDescent="0.25">
      <c r="A2740" s="26">
        <v>91.1</v>
      </c>
      <c r="C2740" s="17">
        <v>1.9646E-2</v>
      </c>
      <c r="D2740" s="17">
        <v>2.9229999999999998E-3</v>
      </c>
      <c r="F2740" s="27">
        <f t="shared" si="42"/>
        <v>91</v>
      </c>
    </row>
    <row r="2741" spans="1:6" x14ac:dyDescent="0.25">
      <c r="A2741" s="26">
        <v>91.133300000000006</v>
      </c>
      <c r="B2741" s="17">
        <v>0.08</v>
      </c>
      <c r="C2741" s="17">
        <v>1.9630999999999999E-2</v>
      </c>
      <c r="D2741" s="17">
        <v>2.9229999999999998E-3</v>
      </c>
      <c r="F2741" s="27">
        <f t="shared" si="42"/>
        <v>91</v>
      </c>
    </row>
    <row r="2742" spans="1:6" x14ac:dyDescent="0.25">
      <c r="A2742" s="26">
        <v>91.166700000000006</v>
      </c>
      <c r="B2742" s="17">
        <v>0.08</v>
      </c>
      <c r="C2742" s="17">
        <v>1.9609000000000001E-2</v>
      </c>
      <c r="E2742" s="17">
        <v>1.0349999999999999E-3</v>
      </c>
      <c r="F2742" s="27">
        <f t="shared" si="42"/>
        <v>91</v>
      </c>
    </row>
    <row r="2743" spans="1:6" x14ac:dyDescent="0.25">
      <c r="A2743" s="26">
        <v>91.2</v>
      </c>
      <c r="B2743" s="17">
        <v>0.08</v>
      </c>
      <c r="C2743" s="17">
        <v>1.9587E-2</v>
      </c>
      <c r="D2743" s="17">
        <v>2.9229999999999998E-3</v>
      </c>
      <c r="F2743" s="27">
        <f t="shared" si="42"/>
        <v>91</v>
      </c>
    </row>
    <row r="2744" spans="1:6" x14ac:dyDescent="0.25">
      <c r="A2744" s="26">
        <v>91.2333</v>
      </c>
      <c r="B2744" s="17">
        <v>0.08</v>
      </c>
      <c r="C2744" s="17">
        <v>1.9573E-2</v>
      </c>
      <c r="F2744" s="27">
        <f t="shared" si="42"/>
        <v>91</v>
      </c>
    </row>
    <row r="2745" spans="1:6" x14ac:dyDescent="0.25">
      <c r="A2745" s="26">
        <v>91.2667</v>
      </c>
      <c r="B2745" s="17">
        <v>0.08</v>
      </c>
      <c r="C2745" s="17">
        <v>1.9507E-2</v>
      </c>
      <c r="D2745" s="17">
        <v>2.9169999999999999E-3</v>
      </c>
      <c r="F2745" s="27">
        <f t="shared" si="42"/>
        <v>91</v>
      </c>
    </row>
    <row r="2746" spans="1:6" x14ac:dyDescent="0.25">
      <c r="A2746" s="26">
        <v>91.3</v>
      </c>
      <c r="B2746" s="17">
        <v>0.08</v>
      </c>
      <c r="C2746" s="17">
        <v>1.9491999999999999E-2</v>
      </c>
      <c r="D2746" s="17">
        <v>2.9060000000000002E-3</v>
      </c>
      <c r="F2746" s="27">
        <f t="shared" si="42"/>
        <v>91</v>
      </c>
    </row>
    <row r="2747" spans="1:6" x14ac:dyDescent="0.25">
      <c r="A2747" s="26">
        <v>91.333299999999994</v>
      </c>
      <c r="B2747" s="17">
        <v>0.08</v>
      </c>
      <c r="C2747" s="17">
        <v>1.9491999999999999E-2</v>
      </c>
      <c r="D2747" s="17">
        <v>2.9030000000000002E-3</v>
      </c>
      <c r="E2747" s="17">
        <v>1.0349999999999999E-3</v>
      </c>
      <c r="F2747" s="27">
        <f t="shared" si="42"/>
        <v>91</v>
      </c>
    </row>
    <row r="2748" spans="1:6" x14ac:dyDescent="0.25">
      <c r="A2748" s="26">
        <v>91.366699999999994</v>
      </c>
      <c r="B2748" s="17">
        <v>0.08</v>
      </c>
      <c r="C2748" s="17">
        <v>1.9463000000000001E-2</v>
      </c>
      <c r="D2748" s="17">
        <v>2.8969999999999998E-3</v>
      </c>
      <c r="E2748" s="17">
        <v>1.0349999999999999E-3</v>
      </c>
      <c r="F2748" s="27">
        <f t="shared" si="42"/>
        <v>91</v>
      </c>
    </row>
    <row r="2749" spans="1:6" x14ac:dyDescent="0.25">
      <c r="A2749" s="26">
        <v>91.4</v>
      </c>
      <c r="B2749" s="17">
        <v>0.08</v>
      </c>
      <c r="C2749" s="17">
        <v>1.9432999999999999E-2</v>
      </c>
      <c r="D2749" s="17">
        <v>2.8969999999999998E-3</v>
      </c>
      <c r="F2749" s="27">
        <f t="shared" si="42"/>
        <v>91</v>
      </c>
    </row>
    <row r="2750" spans="1:6" x14ac:dyDescent="0.25">
      <c r="A2750" s="26">
        <v>91.433300000000003</v>
      </c>
      <c r="B2750" s="17">
        <v>0.08</v>
      </c>
      <c r="C2750" s="17">
        <v>1.9425999999999999E-2</v>
      </c>
      <c r="D2750" s="17">
        <v>2.8969999999999998E-3</v>
      </c>
      <c r="F2750" s="27">
        <f t="shared" si="42"/>
        <v>91</v>
      </c>
    </row>
    <row r="2751" spans="1:6" x14ac:dyDescent="0.25">
      <c r="A2751" s="26">
        <v>91.466700000000003</v>
      </c>
      <c r="B2751" s="17">
        <v>0.08</v>
      </c>
      <c r="C2751" s="17">
        <v>1.9411000000000001E-2</v>
      </c>
      <c r="D2751" s="17">
        <v>2.8939999999999999E-3</v>
      </c>
      <c r="F2751" s="27">
        <f t="shared" si="42"/>
        <v>91</v>
      </c>
    </row>
    <row r="2752" spans="1:6" x14ac:dyDescent="0.25">
      <c r="A2752" s="26">
        <v>91.5</v>
      </c>
      <c r="B2752" s="17">
        <v>0.08</v>
      </c>
      <c r="C2752" s="17">
        <v>1.9396E-2</v>
      </c>
      <c r="F2752" s="27">
        <f t="shared" si="42"/>
        <v>92</v>
      </c>
    </row>
    <row r="2753" spans="1:6" x14ac:dyDescent="0.25">
      <c r="A2753" s="26">
        <v>91.533299999999997</v>
      </c>
      <c r="B2753" s="17">
        <v>0.08</v>
      </c>
      <c r="C2753" s="17">
        <v>1.9389E-2</v>
      </c>
      <c r="D2753" s="17">
        <v>2.8939999999999999E-3</v>
      </c>
      <c r="F2753" s="27">
        <f t="shared" si="42"/>
        <v>92</v>
      </c>
    </row>
    <row r="2754" spans="1:6" x14ac:dyDescent="0.25">
      <c r="A2754" s="26">
        <v>91.566699999999997</v>
      </c>
      <c r="B2754" s="17">
        <v>0.08</v>
      </c>
      <c r="C2754" s="17">
        <v>1.9366999999999999E-2</v>
      </c>
      <c r="D2754" s="17">
        <v>2.8909999999999999E-3</v>
      </c>
      <c r="F2754" s="27">
        <f t="shared" si="42"/>
        <v>92</v>
      </c>
    </row>
    <row r="2755" spans="1:6" x14ac:dyDescent="0.25">
      <c r="A2755" s="26">
        <v>91.6</v>
      </c>
      <c r="B2755" s="17">
        <v>0.08</v>
      </c>
      <c r="C2755" s="17">
        <v>1.9352000000000001E-2</v>
      </c>
      <c r="D2755" s="17">
        <v>2.885E-3</v>
      </c>
      <c r="E2755" s="17">
        <v>1.0349999999999999E-3</v>
      </c>
      <c r="F2755" s="27">
        <f t="shared" si="42"/>
        <v>92</v>
      </c>
    </row>
    <row r="2756" spans="1:6" x14ac:dyDescent="0.25">
      <c r="A2756" s="26">
        <v>91.633300000000006</v>
      </c>
      <c r="B2756" s="17">
        <v>0.08</v>
      </c>
      <c r="C2756" s="17">
        <v>1.933E-2</v>
      </c>
      <c r="D2756" s="17">
        <v>2.885E-3</v>
      </c>
      <c r="E2756" s="17">
        <v>1.023E-3</v>
      </c>
      <c r="F2756" s="27">
        <f t="shared" si="42"/>
        <v>92</v>
      </c>
    </row>
    <row r="2757" spans="1:6" x14ac:dyDescent="0.25">
      <c r="A2757" s="26">
        <v>91.666700000000006</v>
      </c>
      <c r="B2757" s="17">
        <v>0.08</v>
      </c>
      <c r="C2757" s="17">
        <v>1.9314999999999999E-2</v>
      </c>
      <c r="D2757" s="17">
        <v>2.8800000000000002E-3</v>
      </c>
      <c r="E2757" s="17">
        <v>1.0169999999999999E-3</v>
      </c>
      <c r="F2757" s="27">
        <f t="shared" si="42"/>
        <v>92</v>
      </c>
    </row>
    <row r="2758" spans="1:6" x14ac:dyDescent="0.25">
      <c r="A2758" s="26">
        <v>91.7</v>
      </c>
      <c r="B2758" s="17">
        <v>0.08</v>
      </c>
      <c r="C2758" s="17">
        <v>1.9285E-2</v>
      </c>
      <c r="D2758" s="17">
        <v>2.8770000000000002E-3</v>
      </c>
      <c r="F2758" s="27">
        <f t="shared" si="42"/>
        <v>92</v>
      </c>
    </row>
    <row r="2759" spans="1:6" x14ac:dyDescent="0.25">
      <c r="A2759" s="26">
        <v>91.7333</v>
      </c>
      <c r="B2759" s="17">
        <v>0.08</v>
      </c>
      <c r="C2759" s="17">
        <v>1.9255999999999999E-2</v>
      </c>
      <c r="D2759" s="17">
        <v>2.8739999999999998E-3</v>
      </c>
      <c r="F2759" s="27">
        <f t="shared" si="42"/>
        <v>92</v>
      </c>
    </row>
    <row r="2760" spans="1:6" x14ac:dyDescent="0.25">
      <c r="A2760" s="26">
        <v>91.7667</v>
      </c>
      <c r="B2760" s="17">
        <v>0.08</v>
      </c>
      <c r="C2760" s="17">
        <v>1.9234000000000001E-2</v>
      </c>
      <c r="D2760" s="17">
        <v>2.8679999999999999E-3</v>
      </c>
      <c r="E2760" s="17">
        <v>1.0169999999999999E-3</v>
      </c>
      <c r="F2760" s="27">
        <f t="shared" si="42"/>
        <v>92</v>
      </c>
    </row>
    <row r="2761" spans="1:6" x14ac:dyDescent="0.25">
      <c r="A2761" s="26">
        <v>91.8</v>
      </c>
      <c r="B2761" s="17">
        <v>0.08</v>
      </c>
      <c r="C2761" s="17">
        <v>1.9234000000000001E-2</v>
      </c>
      <c r="D2761" s="17">
        <v>2.8649999999999999E-3</v>
      </c>
      <c r="F2761" s="27">
        <f t="shared" ref="F2761:F2824" si="43">ROUND(A2761,0)</f>
        <v>92</v>
      </c>
    </row>
    <row r="2762" spans="1:6" x14ac:dyDescent="0.25">
      <c r="A2762" s="26">
        <v>91.833299999999994</v>
      </c>
      <c r="B2762" s="17">
        <v>0.08</v>
      </c>
      <c r="C2762" s="17">
        <v>1.9212E-2</v>
      </c>
      <c r="D2762" s="17">
        <v>2.8649999999999999E-3</v>
      </c>
      <c r="F2762" s="27">
        <f t="shared" si="43"/>
        <v>92</v>
      </c>
    </row>
    <row r="2763" spans="1:6" x14ac:dyDescent="0.25">
      <c r="A2763" s="26">
        <v>91.866699999999994</v>
      </c>
      <c r="B2763" s="17">
        <v>0.08</v>
      </c>
      <c r="C2763" s="17">
        <v>1.9203999999999999E-2</v>
      </c>
      <c r="E2763" s="17">
        <v>1.011E-3</v>
      </c>
      <c r="F2763" s="27">
        <f t="shared" si="43"/>
        <v>92</v>
      </c>
    </row>
    <row r="2764" spans="1:6" x14ac:dyDescent="0.25">
      <c r="A2764" s="26">
        <v>91.9</v>
      </c>
      <c r="B2764" s="17">
        <v>0.08</v>
      </c>
      <c r="C2764" s="17">
        <v>1.9189000000000001E-2</v>
      </c>
      <c r="D2764" s="17">
        <v>2.8649999999999999E-3</v>
      </c>
      <c r="F2764" s="27">
        <f t="shared" si="43"/>
        <v>92</v>
      </c>
    </row>
    <row r="2765" spans="1:6" x14ac:dyDescent="0.25">
      <c r="A2765" s="26">
        <v>91.933300000000003</v>
      </c>
      <c r="B2765" s="17">
        <v>0.08</v>
      </c>
      <c r="C2765" s="17">
        <v>1.9174E-2</v>
      </c>
      <c r="D2765" s="17">
        <v>2.8630000000000001E-3</v>
      </c>
      <c r="E2765" s="17">
        <v>1.005E-3</v>
      </c>
      <c r="F2765" s="27">
        <f t="shared" si="43"/>
        <v>92</v>
      </c>
    </row>
    <row r="2766" spans="1:6" x14ac:dyDescent="0.25">
      <c r="A2766" s="26">
        <v>91.966700000000003</v>
      </c>
      <c r="B2766" s="17">
        <v>0.08</v>
      </c>
      <c r="C2766" s="17">
        <v>1.916E-2</v>
      </c>
      <c r="D2766" s="17">
        <v>2.8630000000000001E-3</v>
      </c>
      <c r="E2766" s="17">
        <v>1.005E-3</v>
      </c>
      <c r="F2766" s="27">
        <f t="shared" si="43"/>
        <v>92</v>
      </c>
    </row>
    <row r="2767" spans="1:6" x14ac:dyDescent="0.25">
      <c r="A2767" s="26">
        <v>92</v>
      </c>
      <c r="B2767" s="17">
        <v>0.08</v>
      </c>
      <c r="C2767" s="17">
        <v>1.9151999999999999E-2</v>
      </c>
      <c r="D2767" s="17">
        <v>2.8600000000000001E-3</v>
      </c>
      <c r="E2767" s="17">
        <v>9.990000000000001E-4</v>
      </c>
      <c r="F2767" s="27">
        <f t="shared" si="43"/>
        <v>92</v>
      </c>
    </row>
    <row r="2768" spans="1:6" x14ac:dyDescent="0.25">
      <c r="A2768" s="26">
        <v>92.033299999999997</v>
      </c>
      <c r="B2768" s="17">
        <v>0.08</v>
      </c>
      <c r="C2768" s="17">
        <v>1.9130000000000001E-2</v>
      </c>
      <c r="F2768" s="27">
        <f t="shared" si="43"/>
        <v>92</v>
      </c>
    </row>
    <row r="2769" spans="1:6" x14ac:dyDescent="0.25">
      <c r="A2769" s="26">
        <v>92.066699999999997</v>
      </c>
      <c r="B2769" s="17">
        <v>0.08</v>
      </c>
      <c r="C2769" s="17">
        <v>1.9123000000000001E-2</v>
      </c>
      <c r="D2769" s="17">
        <v>2.8540000000000002E-3</v>
      </c>
      <c r="F2769" s="27">
        <f t="shared" si="43"/>
        <v>92</v>
      </c>
    </row>
    <row r="2770" spans="1:6" x14ac:dyDescent="0.25">
      <c r="A2770" s="26">
        <v>92.1</v>
      </c>
      <c r="B2770" s="17">
        <v>0.08</v>
      </c>
      <c r="C2770" s="17">
        <v>1.9123000000000001E-2</v>
      </c>
      <c r="D2770" s="17">
        <v>2.8449999999999999E-3</v>
      </c>
      <c r="E2770" s="17">
        <v>9.9299999999999996E-4</v>
      </c>
      <c r="F2770" s="27">
        <f t="shared" si="43"/>
        <v>92</v>
      </c>
    </row>
    <row r="2771" spans="1:6" x14ac:dyDescent="0.25">
      <c r="A2771" s="26">
        <v>92.133300000000006</v>
      </c>
      <c r="B2771" s="17">
        <v>0.08</v>
      </c>
      <c r="C2771" s="17">
        <v>1.9115E-2</v>
      </c>
      <c r="D2771" s="17">
        <v>2.8419999999999999E-3</v>
      </c>
      <c r="E2771" s="17">
        <v>9.8700000000000003E-4</v>
      </c>
      <c r="F2771" s="27">
        <f t="shared" si="43"/>
        <v>92</v>
      </c>
    </row>
    <row r="2772" spans="1:6" x14ac:dyDescent="0.25">
      <c r="A2772" s="26">
        <v>92.166700000000006</v>
      </c>
      <c r="B2772" s="17">
        <v>0.08</v>
      </c>
      <c r="C2772" s="17">
        <v>1.9099999999999999E-2</v>
      </c>
      <c r="D2772" s="17">
        <v>2.8389999999999999E-3</v>
      </c>
      <c r="F2772" s="27">
        <f t="shared" si="43"/>
        <v>92</v>
      </c>
    </row>
    <row r="2773" spans="1:6" x14ac:dyDescent="0.25">
      <c r="A2773" s="26">
        <v>92.2</v>
      </c>
      <c r="B2773" s="17">
        <v>0.08</v>
      </c>
      <c r="C2773" s="17">
        <v>1.9063E-2</v>
      </c>
      <c r="F2773" s="27">
        <f t="shared" si="43"/>
        <v>92</v>
      </c>
    </row>
    <row r="2774" spans="1:6" x14ac:dyDescent="0.25">
      <c r="A2774" s="26">
        <v>92.2333</v>
      </c>
      <c r="B2774" s="17">
        <v>0.08</v>
      </c>
      <c r="C2774" s="17">
        <v>1.9056E-2</v>
      </c>
      <c r="D2774" s="17">
        <v>2.8389999999999999E-3</v>
      </c>
      <c r="E2774" s="17">
        <v>9.8700000000000003E-4</v>
      </c>
      <c r="F2774" s="27">
        <f t="shared" si="43"/>
        <v>92</v>
      </c>
    </row>
    <row r="2775" spans="1:6" x14ac:dyDescent="0.25">
      <c r="A2775" s="26">
        <v>92.2667</v>
      </c>
      <c r="B2775" s="17">
        <v>0.08</v>
      </c>
      <c r="C2775" s="17">
        <v>1.9040999999999999E-2</v>
      </c>
      <c r="D2775" s="17">
        <v>2.8370000000000001E-3</v>
      </c>
      <c r="E2775" s="17">
        <v>9.8700000000000003E-4</v>
      </c>
      <c r="F2775" s="27">
        <f t="shared" si="43"/>
        <v>92</v>
      </c>
    </row>
    <row r="2776" spans="1:6" x14ac:dyDescent="0.25">
      <c r="A2776" s="26">
        <v>92.3</v>
      </c>
      <c r="B2776" s="17">
        <v>0.08</v>
      </c>
      <c r="C2776" s="17">
        <v>1.8988999999999999E-2</v>
      </c>
      <c r="D2776" s="17">
        <v>2.8279999999999998E-3</v>
      </c>
      <c r="E2776" s="17">
        <v>9.810000000000001E-4</v>
      </c>
      <c r="F2776" s="27">
        <f t="shared" si="43"/>
        <v>92</v>
      </c>
    </row>
    <row r="2777" spans="1:6" x14ac:dyDescent="0.25">
      <c r="A2777" s="26">
        <v>92.333299999999994</v>
      </c>
      <c r="B2777" s="17">
        <v>0.08</v>
      </c>
      <c r="C2777" s="17">
        <v>1.8981999999999999E-2</v>
      </c>
      <c r="D2777" s="17">
        <v>2.8279999999999998E-3</v>
      </c>
      <c r="E2777" s="17">
        <v>9.810000000000001E-4</v>
      </c>
      <c r="F2777" s="27">
        <f t="shared" si="43"/>
        <v>92</v>
      </c>
    </row>
    <row r="2778" spans="1:6" x14ac:dyDescent="0.25">
      <c r="A2778" s="26">
        <v>92.366699999999994</v>
      </c>
      <c r="B2778" s="17">
        <v>0.08</v>
      </c>
      <c r="C2778" s="17">
        <v>1.8959E-2</v>
      </c>
      <c r="D2778" s="17">
        <v>2.8189999999999999E-3</v>
      </c>
      <c r="F2778" s="27">
        <f t="shared" si="43"/>
        <v>92</v>
      </c>
    </row>
    <row r="2779" spans="1:6" x14ac:dyDescent="0.25">
      <c r="A2779" s="26">
        <v>92.4</v>
      </c>
      <c r="B2779" s="17">
        <v>0.08</v>
      </c>
      <c r="C2779" s="17">
        <v>1.8929999999999999E-2</v>
      </c>
      <c r="D2779" s="17">
        <v>2.81E-3</v>
      </c>
      <c r="E2779" s="17">
        <v>9.7499999999999996E-4</v>
      </c>
      <c r="F2779" s="27">
        <f t="shared" si="43"/>
        <v>92</v>
      </c>
    </row>
    <row r="2780" spans="1:6" x14ac:dyDescent="0.25">
      <c r="A2780" s="26">
        <v>92.433300000000003</v>
      </c>
      <c r="B2780" s="17">
        <v>0.08</v>
      </c>
      <c r="C2780" s="17">
        <v>1.8915000000000001E-2</v>
      </c>
      <c r="E2780" s="17">
        <v>9.6900000000000003E-4</v>
      </c>
      <c r="F2780" s="27">
        <f t="shared" si="43"/>
        <v>92</v>
      </c>
    </row>
    <row r="2781" spans="1:6" x14ac:dyDescent="0.25">
      <c r="A2781" s="26">
        <v>92.466700000000003</v>
      </c>
      <c r="B2781" s="17">
        <v>0.08</v>
      </c>
      <c r="C2781" s="17">
        <v>1.89E-2</v>
      </c>
      <c r="D2781" s="17">
        <v>2.8080000000000002E-3</v>
      </c>
      <c r="E2781" s="17">
        <v>9.6900000000000003E-4</v>
      </c>
      <c r="F2781" s="27">
        <f t="shared" si="43"/>
        <v>92</v>
      </c>
    </row>
    <row r="2782" spans="1:6" x14ac:dyDescent="0.25">
      <c r="A2782" s="26">
        <v>92.5</v>
      </c>
      <c r="B2782" s="17">
        <v>0.08</v>
      </c>
      <c r="C2782" s="17">
        <v>1.8877999999999999E-2</v>
      </c>
      <c r="D2782" s="17">
        <v>2.8080000000000002E-3</v>
      </c>
      <c r="F2782" s="27">
        <f t="shared" si="43"/>
        <v>93</v>
      </c>
    </row>
    <row r="2783" spans="1:6" x14ac:dyDescent="0.25">
      <c r="A2783" s="26">
        <v>92.533299999999997</v>
      </c>
      <c r="B2783" s="17">
        <v>0.08</v>
      </c>
      <c r="C2783" s="17">
        <v>1.8870000000000001E-2</v>
      </c>
      <c r="D2783" s="17">
        <v>2.8050000000000002E-3</v>
      </c>
      <c r="F2783" s="27">
        <f t="shared" si="43"/>
        <v>93</v>
      </c>
    </row>
    <row r="2784" spans="1:6" x14ac:dyDescent="0.25">
      <c r="A2784" s="26">
        <v>92.566699999999997</v>
      </c>
      <c r="B2784" s="17">
        <v>0.08</v>
      </c>
      <c r="C2784" s="17">
        <v>1.8863000000000001E-2</v>
      </c>
      <c r="D2784" s="17">
        <v>2.7959999999999999E-3</v>
      </c>
      <c r="F2784" s="27">
        <f t="shared" si="43"/>
        <v>93</v>
      </c>
    </row>
    <row r="2785" spans="1:6" x14ac:dyDescent="0.25">
      <c r="A2785" s="26">
        <v>92.6</v>
      </c>
      <c r="B2785" s="17">
        <v>0.08</v>
      </c>
      <c r="C2785" s="17">
        <v>1.8803E-2</v>
      </c>
      <c r="D2785" s="17">
        <v>2.7929999999999999E-3</v>
      </c>
      <c r="E2785" s="17">
        <v>9.6299999999999999E-4</v>
      </c>
      <c r="F2785" s="27">
        <f t="shared" si="43"/>
        <v>93</v>
      </c>
    </row>
    <row r="2786" spans="1:6" x14ac:dyDescent="0.25">
      <c r="A2786" s="26">
        <v>92.633300000000006</v>
      </c>
      <c r="B2786" s="17">
        <v>0.08</v>
      </c>
      <c r="D2786" s="17">
        <v>2.7899999999999999E-3</v>
      </c>
      <c r="F2786" s="27">
        <f t="shared" si="43"/>
        <v>93</v>
      </c>
    </row>
    <row r="2787" spans="1:6" x14ac:dyDescent="0.25">
      <c r="A2787" s="26">
        <v>92.666700000000006</v>
      </c>
      <c r="B2787" s="17">
        <v>0.08</v>
      </c>
      <c r="C2787" s="17">
        <v>1.8780000000000002E-2</v>
      </c>
      <c r="D2787" s="17">
        <v>2.787E-3</v>
      </c>
      <c r="F2787" s="27">
        <f t="shared" si="43"/>
        <v>93</v>
      </c>
    </row>
    <row r="2788" spans="1:6" x14ac:dyDescent="0.25">
      <c r="A2788" s="26">
        <v>92.7</v>
      </c>
      <c r="B2788" s="17">
        <v>0.08</v>
      </c>
      <c r="C2788" s="17">
        <v>1.8758E-2</v>
      </c>
      <c r="D2788" s="17">
        <v>2.784E-3</v>
      </c>
      <c r="F2788" s="27">
        <f t="shared" si="43"/>
        <v>93</v>
      </c>
    </row>
    <row r="2789" spans="1:6" x14ac:dyDescent="0.25">
      <c r="A2789" s="26">
        <v>92.7333</v>
      </c>
      <c r="B2789" s="17">
        <v>0.08</v>
      </c>
      <c r="C2789" s="17">
        <v>1.8751E-2</v>
      </c>
      <c r="D2789" s="17">
        <v>2.7810000000000001E-3</v>
      </c>
      <c r="F2789" s="27">
        <f t="shared" si="43"/>
        <v>93</v>
      </c>
    </row>
    <row r="2790" spans="1:6" x14ac:dyDescent="0.25">
      <c r="A2790" s="26">
        <v>92.7667</v>
      </c>
      <c r="B2790" s="17">
        <v>0.08</v>
      </c>
      <c r="C2790" s="17">
        <v>1.8728000000000002E-2</v>
      </c>
      <c r="D2790" s="17">
        <v>2.7780000000000001E-3</v>
      </c>
      <c r="F2790" s="27">
        <f t="shared" si="43"/>
        <v>93</v>
      </c>
    </row>
    <row r="2791" spans="1:6" x14ac:dyDescent="0.25">
      <c r="A2791" s="26">
        <v>92.8</v>
      </c>
      <c r="B2791" s="17">
        <v>0.08</v>
      </c>
      <c r="C2791" s="17">
        <v>1.8706E-2</v>
      </c>
      <c r="F2791" s="27">
        <f t="shared" si="43"/>
        <v>93</v>
      </c>
    </row>
    <row r="2792" spans="1:6" x14ac:dyDescent="0.25">
      <c r="A2792" s="26">
        <v>92.833299999999994</v>
      </c>
      <c r="B2792" s="17">
        <v>0.08</v>
      </c>
      <c r="C2792" s="17">
        <v>1.8676000000000002E-2</v>
      </c>
      <c r="D2792" s="17">
        <v>2.7669999999999999E-3</v>
      </c>
      <c r="F2792" s="27">
        <f t="shared" si="43"/>
        <v>93</v>
      </c>
    </row>
    <row r="2793" spans="1:6" x14ac:dyDescent="0.25">
      <c r="A2793" s="26">
        <v>92.866699999999994</v>
      </c>
      <c r="B2793" s="17">
        <v>0.08</v>
      </c>
      <c r="F2793" s="27">
        <f t="shared" si="43"/>
        <v>93</v>
      </c>
    </row>
    <row r="2794" spans="1:6" x14ac:dyDescent="0.25">
      <c r="A2794" s="26">
        <v>92.9</v>
      </c>
      <c r="B2794" s="17">
        <v>0.08</v>
      </c>
      <c r="C2794" s="17">
        <v>1.8661000000000001E-2</v>
      </c>
      <c r="F2794" s="27">
        <f t="shared" si="43"/>
        <v>93</v>
      </c>
    </row>
    <row r="2795" spans="1:6" x14ac:dyDescent="0.25">
      <c r="A2795" s="26">
        <v>92.933300000000003</v>
      </c>
      <c r="B2795" s="17">
        <v>0.08</v>
      </c>
      <c r="C2795" s="17">
        <v>1.8645999999999999E-2</v>
      </c>
      <c r="D2795" s="17">
        <v>2.7669999999999999E-3</v>
      </c>
      <c r="F2795" s="27">
        <f t="shared" si="43"/>
        <v>93</v>
      </c>
    </row>
    <row r="2796" spans="1:6" x14ac:dyDescent="0.25">
      <c r="A2796" s="26">
        <v>92.966700000000003</v>
      </c>
      <c r="C2796" s="17">
        <v>1.8631000000000002E-2</v>
      </c>
      <c r="D2796" s="17">
        <v>2.7669999999999999E-3</v>
      </c>
      <c r="F2796" s="27">
        <f t="shared" si="43"/>
        <v>93</v>
      </c>
    </row>
    <row r="2797" spans="1:6" x14ac:dyDescent="0.25">
      <c r="A2797" s="26">
        <v>93</v>
      </c>
      <c r="B2797" s="17">
        <v>0.08</v>
      </c>
      <c r="C2797" s="17">
        <v>1.8624000000000002E-2</v>
      </c>
      <c r="D2797" s="17">
        <v>2.7550000000000001E-3</v>
      </c>
      <c r="F2797" s="27">
        <f t="shared" si="43"/>
        <v>93</v>
      </c>
    </row>
    <row r="2798" spans="1:6" x14ac:dyDescent="0.25">
      <c r="A2798" s="26">
        <v>93.033299999999997</v>
      </c>
      <c r="B2798" s="17">
        <v>0.08</v>
      </c>
      <c r="C2798" s="17">
        <v>1.8616000000000001E-2</v>
      </c>
      <c r="D2798" s="17">
        <v>2.7550000000000001E-3</v>
      </c>
      <c r="F2798" s="27">
        <f t="shared" si="43"/>
        <v>93</v>
      </c>
    </row>
    <row r="2799" spans="1:6" x14ac:dyDescent="0.25">
      <c r="A2799" s="26">
        <v>93.066699999999997</v>
      </c>
      <c r="B2799" s="17">
        <v>0.08</v>
      </c>
      <c r="C2799" s="17">
        <v>1.8600999999999999E-2</v>
      </c>
      <c r="D2799" s="17">
        <v>2.7550000000000001E-3</v>
      </c>
      <c r="F2799" s="27">
        <f t="shared" si="43"/>
        <v>93</v>
      </c>
    </row>
    <row r="2800" spans="1:6" x14ac:dyDescent="0.25">
      <c r="A2800" s="26">
        <v>93.1</v>
      </c>
      <c r="B2800" s="17">
        <v>0.08</v>
      </c>
      <c r="C2800" s="17">
        <v>1.8578999999999998E-2</v>
      </c>
      <c r="D2800" s="17">
        <v>2.7520000000000001E-3</v>
      </c>
      <c r="E2800" s="17">
        <v>9.5699999999999995E-4</v>
      </c>
      <c r="F2800" s="27">
        <f t="shared" si="43"/>
        <v>93</v>
      </c>
    </row>
    <row r="2801" spans="1:6" x14ac:dyDescent="0.25">
      <c r="A2801" s="26">
        <v>93.133300000000006</v>
      </c>
      <c r="B2801" s="17">
        <v>0.08</v>
      </c>
      <c r="C2801" s="17">
        <v>1.8541999999999999E-2</v>
      </c>
      <c r="D2801" s="17">
        <v>2.7490000000000001E-3</v>
      </c>
      <c r="F2801" s="27">
        <f t="shared" si="43"/>
        <v>93</v>
      </c>
    </row>
    <row r="2802" spans="1:6" x14ac:dyDescent="0.25">
      <c r="A2802" s="26">
        <v>93.166700000000006</v>
      </c>
      <c r="B2802" s="17">
        <v>0.08</v>
      </c>
      <c r="C2802" s="17">
        <v>1.8526999999999998E-2</v>
      </c>
      <c r="D2802" s="17">
        <v>2.7439999999999999E-3</v>
      </c>
      <c r="F2802" s="27">
        <f t="shared" si="43"/>
        <v>93</v>
      </c>
    </row>
    <row r="2803" spans="1:6" x14ac:dyDescent="0.25">
      <c r="A2803" s="26">
        <v>93.2</v>
      </c>
      <c r="B2803" s="17">
        <v>0.08</v>
      </c>
      <c r="C2803" s="17">
        <v>1.8512000000000001E-2</v>
      </c>
      <c r="D2803" s="17">
        <v>2.738E-3</v>
      </c>
      <c r="F2803" s="27">
        <f t="shared" si="43"/>
        <v>93</v>
      </c>
    </row>
    <row r="2804" spans="1:6" x14ac:dyDescent="0.25">
      <c r="A2804" s="26">
        <v>93.2333</v>
      </c>
      <c r="B2804" s="17">
        <v>0.08</v>
      </c>
      <c r="C2804" s="17">
        <v>1.8497E-2</v>
      </c>
      <c r="F2804" s="27">
        <f t="shared" si="43"/>
        <v>93</v>
      </c>
    </row>
    <row r="2805" spans="1:6" x14ac:dyDescent="0.25">
      <c r="A2805" s="26">
        <v>93.2667</v>
      </c>
      <c r="B2805" s="17">
        <v>0.08</v>
      </c>
      <c r="C2805" s="17">
        <v>1.8481999999999998E-2</v>
      </c>
      <c r="D2805" s="17">
        <v>2.735E-3</v>
      </c>
      <c r="F2805" s="27">
        <f t="shared" si="43"/>
        <v>93</v>
      </c>
    </row>
    <row r="2806" spans="1:6" x14ac:dyDescent="0.25">
      <c r="A2806" s="26">
        <v>93.3</v>
      </c>
      <c r="B2806" s="17">
        <v>0.08</v>
      </c>
      <c r="C2806" s="17">
        <v>1.8459E-2</v>
      </c>
      <c r="D2806" s="17">
        <v>2.7320000000000001E-3</v>
      </c>
      <c r="F2806" s="27">
        <f t="shared" si="43"/>
        <v>93</v>
      </c>
    </row>
    <row r="2807" spans="1:6" x14ac:dyDescent="0.25">
      <c r="A2807" s="26">
        <v>93.333299999999994</v>
      </c>
      <c r="B2807" s="17">
        <v>0.08</v>
      </c>
      <c r="C2807" s="17">
        <v>1.8443999999999999E-2</v>
      </c>
      <c r="D2807" s="17">
        <v>2.7290000000000001E-3</v>
      </c>
      <c r="F2807" s="27">
        <f t="shared" si="43"/>
        <v>93</v>
      </c>
    </row>
    <row r="2808" spans="1:6" x14ac:dyDescent="0.25">
      <c r="A2808" s="26">
        <v>93.366699999999994</v>
      </c>
      <c r="B2808" s="17">
        <v>0.08</v>
      </c>
      <c r="C2808" s="17">
        <v>1.8429000000000001E-2</v>
      </c>
      <c r="D2808" s="17">
        <v>2.7230000000000002E-3</v>
      </c>
      <c r="E2808" s="17">
        <v>9.5200000000000005E-4</v>
      </c>
      <c r="F2808" s="27">
        <f t="shared" si="43"/>
        <v>93</v>
      </c>
    </row>
    <row r="2809" spans="1:6" x14ac:dyDescent="0.25">
      <c r="A2809" s="26">
        <v>93.4</v>
      </c>
      <c r="B2809" s="17">
        <v>0.08</v>
      </c>
      <c r="C2809" s="17">
        <v>1.8407E-2</v>
      </c>
      <c r="D2809" s="17">
        <v>2.7230000000000002E-3</v>
      </c>
      <c r="F2809" s="27">
        <f t="shared" si="43"/>
        <v>93</v>
      </c>
    </row>
    <row r="2810" spans="1:6" x14ac:dyDescent="0.25">
      <c r="A2810" s="26">
        <v>93.433300000000003</v>
      </c>
      <c r="B2810" s="17">
        <v>0.08</v>
      </c>
      <c r="C2810" s="17">
        <v>1.8391999999999999E-2</v>
      </c>
      <c r="D2810" s="17">
        <v>2.715E-3</v>
      </c>
      <c r="F2810" s="27">
        <f t="shared" si="43"/>
        <v>93</v>
      </c>
    </row>
    <row r="2811" spans="1:6" x14ac:dyDescent="0.25">
      <c r="A2811" s="26">
        <v>93.466700000000003</v>
      </c>
      <c r="B2811" s="17">
        <v>0.08</v>
      </c>
      <c r="C2811" s="17">
        <v>1.8377000000000001E-2</v>
      </c>
      <c r="D2811" s="17">
        <v>2.715E-3</v>
      </c>
      <c r="F2811" s="27">
        <f t="shared" si="43"/>
        <v>93</v>
      </c>
    </row>
    <row r="2812" spans="1:6" x14ac:dyDescent="0.25">
      <c r="A2812" s="26">
        <v>93.5</v>
      </c>
      <c r="B2812" s="17">
        <v>0.08</v>
      </c>
      <c r="C2812" s="17">
        <v>1.8369E-2</v>
      </c>
      <c r="D2812" s="17">
        <v>2.712E-3</v>
      </c>
      <c r="F2812" s="27">
        <f t="shared" si="43"/>
        <v>94</v>
      </c>
    </row>
    <row r="2813" spans="1:6" x14ac:dyDescent="0.25">
      <c r="A2813" s="26">
        <v>93.533299999999997</v>
      </c>
      <c r="B2813" s="17">
        <v>0.08</v>
      </c>
      <c r="C2813" s="17">
        <v>1.8346000000000001E-2</v>
      </c>
      <c r="D2813" s="17">
        <v>2.712E-3</v>
      </c>
      <c r="F2813" s="27">
        <f t="shared" si="43"/>
        <v>94</v>
      </c>
    </row>
    <row r="2814" spans="1:6" x14ac:dyDescent="0.25">
      <c r="A2814" s="26">
        <v>93.566699999999997</v>
      </c>
      <c r="B2814" s="17">
        <v>0.08</v>
      </c>
      <c r="C2814" s="17">
        <v>1.8331E-2</v>
      </c>
      <c r="D2814" s="17">
        <v>2.709E-3</v>
      </c>
      <c r="F2814" s="27">
        <f t="shared" si="43"/>
        <v>94</v>
      </c>
    </row>
    <row r="2815" spans="1:6" x14ac:dyDescent="0.25">
      <c r="A2815" s="26">
        <v>93.6</v>
      </c>
      <c r="B2815" s="17">
        <v>0.08</v>
      </c>
      <c r="C2815" s="17">
        <v>1.8331E-2</v>
      </c>
      <c r="D2815" s="17">
        <v>2.7060000000000001E-3</v>
      </c>
      <c r="F2815" s="27">
        <f t="shared" si="43"/>
        <v>94</v>
      </c>
    </row>
    <row r="2816" spans="1:6" x14ac:dyDescent="0.25">
      <c r="A2816" s="26">
        <v>93.633300000000006</v>
      </c>
      <c r="B2816" s="17">
        <v>0.08</v>
      </c>
      <c r="C2816" s="17">
        <v>1.8324E-2</v>
      </c>
      <c r="D2816" s="17">
        <v>2.7060000000000001E-3</v>
      </c>
      <c r="E2816" s="17">
        <v>9.4499999999999998E-4</v>
      </c>
      <c r="F2816" s="27">
        <f t="shared" si="43"/>
        <v>94</v>
      </c>
    </row>
    <row r="2817" spans="1:6" x14ac:dyDescent="0.25">
      <c r="A2817" s="26">
        <v>93.666700000000006</v>
      </c>
      <c r="B2817" s="17">
        <v>0.08</v>
      </c>
      <c r="C2817" s="17">
        <v>1.8315999999999999E-2</v>
      </c>
      <c r="D2817" s="17">
        <v>2.7060000000000001E-3</v>
      </c>
      <c r="E2817" s="17">
        <v>9.4499999999999998E-4</v>
      </c>
      <c r="F2817" s="27">
        <f t="shared" si="43"/>
        <v>94</v>
      </c>
    </row>
    <row r="2818" spans="1:6" x14ac:dyDescent="0.25">
      <c r="A2818" s="26">
        <v>93.7</v>
      </c>
      <c r="B2818" s="17">
        <v>0.08</v>
      </c>
      <c r="C2818" s="17">
        <v>1.8308999999999999E-2</v>
      </c>
      <c r="D2818" s="17">
        <v>2.7030000000000001E-3</v>
      </c>
      <c r="F2818" s="27">
        <f t="shared" si="43"/>
        <v>94</v>
      </c>
    </row>
    <row r="2819" spans="1:6" x14ac:dyDescent="0.25">
      <c r="A2819" s="26">
        <v>93.7333</v>
      </c>
      <c r="B2819" s="17">
        <v>0.08</v>
      </c>
      <c r="C2819" s="17">
        <v>1.8286E-2</v>
      </c>
      <c r="D2819" s="17">
        <v>2.7030000000000001E-3</v>
      </c>
      <c r="F2819" s="27">
        <f t="shared" si="43"/>
        <v>94</v>
      </c>
    </row>
    <row r="2820" spans="1:6" x14ac:dyDescent="0.25">
      <c r="A2820" s="26">
        <v>93.7667</v>
      </c>
      <c r="B2820" s="17">
        <v>0.08</v>
      </c>
      <c r="C2820" s="17">
        <v>1.8270999999999999E-2</v>
      </c>
      <c r="D2820" s="17">
        <v>2.6970000000000002E-3</v>
      </c>
      <c r="F2820" s="27">
        <f t="shared" si="43"/>
        <v>94</v>
      </c>
    </row>
    <row r="2821" spans="1:6" x14ac:dyDescent="0.25">
      <c r="A2821" s="26">
        <v>93.8</v>
      </c>
      <c r="B2821" s="17">
        <v>0.08</v>
      </c>
      <c r="C2821" s="17">
        <v>1.8249000000000001E-2</v>
      </c>
      <c r="D2821" s="17">
        <v>2.6879999999999999E-3</v>
      </c>
      <c r="F2821" s="27">
        <f t="shared" si="43"/>
        <v>94</v>
      </c>
    </row>
    <row r="2822" spans="1:6" x14ac:dyDescent="0.25">
      <c r="A2822" s="26">
        <v>93.833299999999994</v>
      </c>
      <c r="B2822" s="17">
        <v>0.08</v>
      </c>
      <c r="C2822" s="17">
        <v>1.8232999999999999E-2</v>
      </c>
      <c r="D2822" s="17">
        <v>2.6849999999999999E-3</v>
      </c>
      <c r="E2822" s="17">
        <v>9.4499999999999998E-4</v>
      </c>
      <c r="F2822" s="27">
        <f t="shared" si="43"/>
        <v>94</v>
      </c>
    </row>
    <row r="2823" spans="1:6" x14ac:dyDescent="0.25">
      <c r="A2823" s="26">
        <v>93.866699999999994</v>
      </c>
      <c r="B2823" s="17">
        <v>0.08</v>
      </c>
      <c r="C2823" s="17">
        <v>1.8225999999999999E-2</v>
      </c>
      <c r="D2823" s="17">
        <v>2.6849999999999999E-3</v>
      </c>
      <c r="F2823" s="27">
        <f t="shared" si="43"/>
        <v>94</v>
      </c>
    </row>
    <row r="2824" spans="1:6" x14ac:dyDescent="0.25">
      <c r="A2824" s="26">
        <v>93.9</v>
      </c>
      <c r="C2824" s="17">
        <v>1.8218000000000002E-2</v>
      </c>
      <c r="D2824" s="17">
        <v>2.6849999999999999E-3</v>
      </c>
      <c r="F2824" s="27">
        <f t="shared" si="43"/>
        <v>94</v>
      </c>
    </row>
    <row r="2825" spans="1:6" x14ac:dyDescent="0.25">
      <c r="A2825" s="26">
        <v>93.933300000000003</v>
      </c>
      <c r="B2825" s="17">
        <v>0.08</v>
      </c>
      <c r="C2825" s="17">
        <v>1.8203E-2</v>
      </c>
      <c r="D2825" s="17">
        <v>2.6849999999999999E-3</v>
      </c>
      <c r="F2825" s="27">
        <f t="shared" ref="F2825:F2888" si="44">ROUND(A2825,0)</f>
        <v>94</v>
      </c>
    </row>
    <row r="2826" spans="1:6" x14ac:dyDescent="0.25">
      <c r="A2826" s="26">
        <v>93.966700000000003</v>
      </c>
      <c r="B2826" s="17">
        <v>0.08</v>
      </c>
      <c r="C2826" s="17">
        <v>1.8180000000000002E-2</v>
      </c>
      <c r="D2826" s="17">
        <v>2.6819999999999999E-3</v>
      </c>
      <c r="F2826" s="27">
        <f t="shared" si="44"/>
        <v>94</v>
      </c>
    </row>
    <row r="2827" spans="1:6" x14ac:dyDescent="0.25">
      <c r="A2827" s="26">
        <v>94</v>
      </c>
      <c r="B2827" s="17">
        <v>0.08</v>
      </c>
      <c r="C2827" s="17">
        <v>1.8158000000000001E-2</v>
      </c>
      <c r="D2827" s="17">
        <v>2.6819999999999999E-3</v>
      </c>
      <c r="F2827" s="27">
        <f t="shared" si="44"/>
        <v>94</v>
      </c>
    </row>
    <row r="2828" spans="1:6" x14ac:dyDescent="0.25">
      <c r="A2828" s="26">
        <v>94.033299999999997</v>
      </c>
      <c r="B2828" s="17">
        <v>0.08</v>
      </c>
      <c r="C2828" s="17">
        <v>1.8158000000000001E-2</v>
      </c>
      <c r="D2828" s="17">
        <v>2.6819999999999999E-3</v>
      </c>
      <c r="F2828" s="27">
        <f t="shared" si="44"/>
        <v>94</v>
      </c>
    </row>
    <row r="2829" spans="1:6" x14ac:dyDescent="0.25">
      <c r="A2829" s="26">
        <v>94.066699999999997</v>
      </c>
      <c r="B2829" s="17">
        <v>0.08</v>
      </c>
      <c r="C2829" s="17">
        <v>1.8134999999999998E-2</v>
      </c>
      <c r="D2829" s="17">
        <v>2.6819999999999999E-3</v>
      </c>
      <c r="F2829" s="27">
        <f t="shared" si="44"/>
        <v>94</v>
      </c>
    </row>
    <row r="2830" spans="1:6" x14ac:dyDescent="0.25">
      <c r="A2830" s="26">
        <v>94.1</v>
      </c>
      <c r="B2830" s="17">
        <v>0.08</v>
      </c>
      <c r="C2830" s="17">
        <v>1.8120000000000001E-2</v>
      </c>
      <c r="D2830" s="17">
        <v>2.6770000000000001E-3</v>
      </c>
      <c r="E2830" s="17">
        <v>9.3899999999999995E-4</v>
      </c>
      <c r="F2830" s="27">
        <f t="shared" si="44"/>
        <v>94</v>
      </c>
    </row>
    <row r="2831" spans="1:6" x14ac:dyDescent="0.25">
      <c r="A2831" s="26">
        <v>94.133300000000006</v>
      </c>
      <c r="B2831" s="17">
        <v>0.08</v>
      </c>
      <c r="C2831" s="17">
        <v>1.8096999999999999E-2</v>
      </c>
      <c r="D2831" s="17">
        <v>2.6649999999999998E-3</v>
      </c>
      <c r="F2831" s="27">
        <f t="shared" si="44"/>
        <v>94</v>
      </c>
    </row>
    <row r="2832" spans="1:6" x14ac:dyDescent="0.25">
      <c r="A2832" s="26">
        <v>94.166700000000006</v>
      </c>
      <c r="B2832" s="17">
        <v>0.08</v>
      </c>
      <c r="C2832" s="17">
        <v>1.8096999999999999E-2</v>
      </c>
      <c r="F2832" s="27">
        <f t="shared" si="44"/>
        <v>94</v>
      </c>
    </row>
    <row r="2833" spans="1:6" x14ac:dyDescent="0.25">
      <c r="A2833" s="26">
        <v>94.2</v>
      </c>
      <c r="B2833" s="17">
        <v>0.08</v>
      </c>
      <c r="C2833" s="17">
        <v>1.8082000000000001E-2</v>
      </c>
      <c r="D2833" s="17">
        <v>2.653E-3</v>
      </c>
      <c r="F2833" s="27">
        <f t="shared" si="44"/>
        <v>94</v>
      </c>
    </row>
    <row r="2834" spans="1:6" x14ac:dyDescent="0.25">
      <c r="A2834" s="26">
        <v>94.2333</v>
      </c>
      <c r="B2834" s="17">
        <v>0.08</v>
      </c>
      <c r="C2834" s="17">
        <v>1.8051999999999999E-2</v>
      </c>
      <c r="D2834" s="17">
        <v>2.653E-3</v>
      </c>
      <c r="F2834" s="27">
        <f t="shared" si="44"/>
        <v>94</v>
      </c>
    </row>
    <row r="2835" spans="1:6" x14ac:dyDescent="0.25">
      <c r="A2835" s="26">
        <v>94.2667</v>
      </c>
      <c r="B2835" s="17">
        <v>0.08</v>
      </c>
      <c r="C2835" s="17">
        <v>1.8029E-2</v>
      </c>
      <c r="D2835" s="17">
        <v>2.65E-3</v>
      </c>
      <c r="F2835" s="27">
        <f t="shared" si="44"/>
        <v>94</v>
      </c>
    </row>
    <row r="2836" spans="1:6" x14ac:dyDescent="0.25">
      <c r="A2836" s="26">
        <v>94.3</v>
      </c>
      <c r="B2836" s="17">
        <v>0.08</v>
      </c>
      <c r="C2836" s="17">
        <v>1.8006000000000001E-2</v>
      </c>
      <c r="D2836" s="17">
        <v>2.647E-3</v>
      </c>
      <c r="F2836" s="27">
        <f t="shared" si="44"/>
        <v>94</v>
      </c>
    </row>
    <row r="2837" spans="1:6" x14ac:dyDescent="0.25">
      <c r="A2837" s="26">
        <v>94.333299999999994</v>
      </c>
      <c r="B2837" s="17">
        <v>0.08</v>
      </c>
      <c r="C2837" s="17">
        <v>1.7975999999999999E-2</v>
      </c>
      <c r="D2837" s="17">
        <v>2.6380000000000002E-3</v>
      </c>
      <c r="E2837" s="17">
        <v>9.3400000000000004E-4</v>
      </c>
      <c r="F2837" s="27">
        <f t="shared" si="44"/>
        <v>94</v>
      </c>
    </row>
    <row r="2838" spans="1:6" x14ac:dyDescent="0.25">
      <c r="A2838" s="26">
        <v>94.366699999999994</v>
      </c>
      <c r="B2838" s="17">
        <v>0.08</v>
      </c>
      <c r="C2838" s="17">
        <v>1.7961000000000001E-2</v>
      </c>
      <c r="D2838" s="17">
        <v>2.6359999999999999E-3</v>
      </c>
      <c r="F2838" s="27">
        <f t="shared" si="44"/>
        <v>94</v>
      </c>
    </row>
    <row r="2839" spans="1:6" x14ac:dyDescent="0.25">
      <c r="A2839" s="26">
        <v>94.4</v>
      </c>
      <c r="B2839" s="17">
        <v>0.08</v>
      </c>
      <c r="C2839" s="17">
        <v>1.7944999999999999E-2</v>
      </c>
      <c r="D2839" s="17">
        <v>2.6329999999999999E-3</v>
      </c>
      <c r="F2839" s="27">
        <f t="shared" si="44"/>
        <v>94</v>
      </c>
    </row>
    <row r="2840" spans="1:6" x14ac:dyDescent="0.25">
      <c r="A2840" s="26">
        <v>94.433300000000003</v>
      </c>
      <c r="B2840" s="17">
        <v>0.08</v>
      </c>
      <c r="C2840" s="17">
        <v>1.7923000000000001E-2</v>
      </c>
      <c r="D2840" s="17">
        <v>2.627E-3</v>
      </c>
      <c r="F2840" s="27">
        <f t="shared" si="44"/>
        <v>94</v>
      </c>
    </row>
    <row r="2841" spans="1:6" x14ac:dyDescent="0.25">
      <c r="A2841" s="26">
        <v>94.466700000000003</v>
      </c>
      <c r="B2841" s="17">
        <v>0.08</v>
      </c>
      <c r="C2841" s="17">
        <v>1.7906999999999999E-2</v>
      </c>
      <c r="D2841" s="17">
        <v>2.624E-3</v>
      </c>
      <c r="F2841" s="27">
        <f t="shared" si="44"/>
        <v>94</v>
      </c>
    </row>
    <row r="2842" spans="1:6" x14ac:dyDescent="0.25">
      <c r="A2842" s="26">
        <v>94.5</v>
      </c>
      <c r="B2842" s="17">
        <v>0.08</v>
      </c>
      <c r="C2842" s="17">
        <v>1.7884000000000001E-2</v>
      </c>
      <c r="D2842" s="17">
        <v>2.6180000000000001E-3</v>
      </c>
      <c r="F2842" s="27">
        <f t="shared" si="44"/>
        <v>95</v>
      </c>
    </row>
    <row r="2843" spans="1:6" x14ac:dyDescent="0.25">
      <c r="A2843" s="26">
        <v>94.533299999999997</v>
      </c>
      <c r="B2843" s="17">
        <v>0.08</v>
      </c>
      <c r="C2843" s="17">
        <v>1.7861999999999999E-2</v>
      </c>
      <c r="D2843" s="17">
        <v>2.6180000000000001E-3</v>
      </c>
      <c r="F2843" s="27">
        <f t="shared" si="44"/>
        <v>95</v>
      </c>
    </row>
    <row r="2844" spans="1:6" x14ac:dyDescent="0.25">
      <c r="A2844" s="26">
        <v>94.566699999999997</v>
      </c>
      <c r="B2844" s="17">
        <v>0.08</v>
      </c>
      <c r="C2844" s="17">
        <v>1.7853999999999998E-2</v>
      </c>
      <c r="F2844" s="27">
        <f t="shared" si="44"/>
        <v>95</v>
      </c>
    </row>
    <row r="2845" spans="1:6" x14ac:dyDescent="0.25">
      <c r="A2845" s="26">
        <v>94.6</v>
      </c>
      <c r="B2845" s="17">
        <v>0.08</v>
      </c>
      <c r="C2845" s="17">
        <v>1.7831E-2</v>
      </c>
      <c r="D2845" s="17">
        <v>2.6180000000000001E-3</v>
      </c>
      <c r="F2845" s="27">
        <f t="shared" si="44"/>
        <v>95</v>
      </c>
    </row>
    <row r="2846" spans="1:6" x14ac:dyDescent="0.25">
      <c r="A2846" s="26">
        <v>94.633300000000006</v>
      </c>
      <c r="B2846" s="17">
        <v>0.08</v>
      </c>
      <c r="C2846" s="17">
        <v>1.7831E-2</v>
      </c>
      <c r="D2846" s="17">
        <v>2.6150000000000001E-3</v>
      </c>
      <c r="F2846" s="27">
        <f t="shared" si="44"/>
        <v>95</v>
      </c>
    </row>
    <row r="2847" spans="1:6" x14ac:dyDescent="0.25">
      <c r="A2847" s="26">
        <v>94.666700000000006</v>
      </c>
      <c r="B2847" s="17">
        <v>0.08</v>
      </c>
      <c r="C2847" s="17">
        <v>1.7831E-2</v>
      </c>
      <c r="D2847" s="17">
        <v>2.6150000000000001E-3</v>
      </c>
      <c r="F2847" s="27">
        <f t="shared" si="44"/>
        <v>95</v>
      </c>
    </row>
    <row r="2848" spans="1:6" x14ac:dyDescent="0.25">
      <c r="A2848" s="26">
        <v>94.7</v>
      </c>
      <c r="B2848" s="17">
        <v>0.08</v>
      </c>
      <c r="C2848" s="17">
        <v>1.7815999999999999E-2</v>
      </c>
      <c r="D2848" s="17">
        <v>2.6120000000000002E-3</v>
      </c>
      <c r="F2848" s="27">
        <f t="shared" si="44"/>
        <v>95</v>
      </c>
    </row>
    <row r="2849" spans="1:6" x14ac:dyDescent="0.25">
      <c r="A2849" s="26">
        <v>94.7333</v>
      </c>
      <c r="B2849" s="17">
        <v>0.08</v>
      </c>
      <c r="F2849" s="27">
        <f t="shared" si="44"/>
        <v>95</v>
      </c>
    </row>
    <row r="2850" spans="1:6" x14ac:dyDescent="0.25">
      <c r="A2850" s="26">
        <v>94.7667</v>
      </c>
      <c r="B2850" s="17">
        <v>0.08</v>
      </c>
      <c r="C2850" s="17">
        <v>1.7808000000000001E-2</v>
      </c>
      <c r="D2850" s="17">
        <v>2.6120000000000002E-3</v>
      </c>
      <c r="F2850" s="27">
        <f t="shared" si="44"/>
        <v>95</v>
      </c>
    </row>
    <row r="2851" spans="1:6" x14ac:dyDescent="0.25">
      <c r="A2851" s="26">
        <v>94.8</v>
      </c>
      <c r="B2851" s="17">
        <v>0.08</v>
      </c>
      <c r="C2851" s="17">
        <v>1.7777999999999999E-2</v>
      </c>
      <c r="D2851" s="17">
        <v>2.6120000000000002E-3</v>
      </c>
      <c r="E2851" s="17">
        <v>9.3400000000000004E-4</v>
      </c>
      <c r="F2851" s="27">
        <f t="shared" si="44"/>
        <v>95</v>
      </c>
    </row>
    <row r="2852" spans="1:6" x14ac:dyDescent="0.25">
      <c r="A2852" s="26">
        <v>94.833299999999994</v>
      </c>
      <c r="B2852" s="17">
        <v>0.08</v>
      </c>
      <c r="C2852" s="17">
        <v>1.7755E-2</v>
      </c>
      <c r="D2852" s="17">
        <v>2.6120000000000002E-3</v>
      </c>
      <c r="E2852" s="17">
        <v>9.2800000000000001E-4</v>
      </c>
      <c r="F2852" s="27">
        <f t="shared" si="44"/>
        <v>95</v>
      </c>
    </row>
    <row r="2853" spans="1:6" x14ac:dyDescent="0.25">
      <c r="A2853" s="26">
        <v>94.866699999999994</v>
      </c>
      <c r="B2853" s="17">
        <v>0.08</v>
      </c>
      <c r="C2853" s="17">
        <v>1.7739999999999999E-2</v>
      </c>
      <c r="D2853" s="17">
        <v>2.6120000000000002E-3</v>
      </c>
      <c r="F2853" s="27">
        <f t="shared" si="44"/>
        <v>95</v>
      </c>
    </row>
    <row r="2854" spans="1:6" x14ac:dyDescent="0.25">
      <c r="A2854" s="26">
        <v>94.9</v>
      </c>
      <c r="B2854" s="17">
        <v>0.08</v>
      </c>
      <c r="C2854" s="17">
        <v>1.7739999999999999E-2</v>
      </c>
      <c r="D2854" s="17">
        <v>2.6120000000000002E-3</v>
      </c>
      <c r="F2854" s="27">
        <f t="shared" si="44"/>
        <v>95</v>
      </c>
    </row>
    <row r="2855" spans="1:6" x14ac:dyDescent="0.25">
      <c r="A2855" s="26">
        <v>94.933300000000003</v>
      </c>
      <c r="B2855" s="17">
        <v>0.08</v>
      </c>
      <c r="C2855" s="17">
        <v>1.7739999999999999E-2</v>
      </c>
      <c r="D2855" s="17">
        <v>2.6120000000000002E-3</v>
      </c>
      <c r="F2855" s="27">
        <f t="shared" si="44"/>
        <v>95</v>
      </c>
    </row>
    <row r="2856" spans="1:6" x14ac:dyDescent="0.25">
      <c r="A2856" s="26">
        <v>94.966700000000003</v>
      </c>
      <c r="B2856" s="17">
        <v>0.08</v>
      </c>
      <c r="C2856" s="17">
        <v>1.7701000000000001E-2</v>
      </c>
      <c r="D2856" s="17">
        <v>2.6059999999999998E-3</v>
      </c>
      <c r="F2856" s="27">
        <f t="shared" si="44"/>
        <v>95</v>
      </c>
    </row>
    <row r="2857" spans="1:6" x14ac:dyDescent="0.25">
      <c r="A2857" s="26">
        <v>95</v>
      </c>
      <c r="B2857" s="17">
        <v>0.08</v>
      </c>
      <c r="C2857" s="17">
        <v>1.7693E-2</v>
      </c>
      <c r="D2857" s="17">
        <v>2.6059999999999998E-3</v>
      </c>
      <c r="E2857" s="17">
        <v>9.2800000000000001E-4</v>
      </c>
      <c r="F2857" s="27">
        <f t="shared" si="44"/>
        <v>95</v>
      </c>
    </row>
    <row r="2858" spans="1:6" x14ac:dyDescent="0.25">
      <c r="A2858" s="26">
        <v>95.033299999999997</v>
      </c>
      <c r="B2858" s="17">
        <v>0.08</v>
      </c>
      <c r="C2858" s="17">
        <v>1.7677999999999999E-2</v>
      </c>
      <c r="D2858" s="17">
        <v>2.6059999999999998E-3</v>
      </c>
      <c r="F2858" s="27">
        <f t="shared" si="44"/>
        <v>95</v>
      </c>
    </row>
    <row r="2859" spans="1:6" x14ac:dyDescent="0.25">
      <c r="A2859" s="26">
        <v>95.066699999999997</v>
      </c>
      <c r="B2859" s="17">
        <v>0.08</v>
      </c>
      <c r="C2859" s="17">
        <v>1.7663000000000002E-2</v>
      </c>
      <c r="D2859" s="17">
        <v>2.6059999999999998E-3</v>
      </c>
      <c r="F2859" s="27">
        <f t="shared" si="44"/>
        <v>95</v>
      </c>
    </row>
    <row r="2860" spans="1:6" x14ac:dyDescent="0.25">
      <c r="A2860" s="26">
        <v>95.1</v>
      </c>
      <c r="B2860" s="17">
        <v>0.08</v>
      </c>
      <c r="C2860" s="17">
        <v>1.7663000000000002E-2</v>
      </c>
      <c r="D2860" s="17">
        <v>2.6059999999999998E-3</v>
      </c>
      <c r="F2860" s="27">
        <f t="shared" si="44"/>
        <v>95</v>
      </c>
    </row>
    <row r="2861" spans="1:6" x14ac:dyDescent="0.25">
      <c r="A2861" s="26">
        <v>95.133300000000006</v>
      </c>
      <c r="B2861" s="17">
        <v>0.08</v>
      </c>
      <c r="C2861" s="17">
        <v>1.7655000000000001E-2</v>
      </c>
      <c r="D2861" s="17">
        <v>2.5999999999999999E-3</v>
      </c>
      <c r="E2861" s="17">
        <v>9.2800000000000001E-4</v>
      </c>
      <c r="F2861" s="27">
        <f t="shared" si="44"/>
        <v>95</v>
      </c>
    </row>
    <row r="2862" spans="1:6" x14ac:dyDescent="0.25">
      <c r="A2862" s="26">
        <v>95.166700000000006</v>
      </c>
      <c r="B2862" s="17">
        <v>0.08</v>
      </c>
      <c r="C2862" s="17">
        <v>1.7639999999999999E-2</v>
      </c>
      <c r="D2862" s="17">
        <v>2.5969999999999999E-3</v>
      </c>
      <c r="F2862" s="27">
        <f t="shared" si="44"/>
        <v>95</v>
      </c>
    </row>
    <row r="2863" spans="1:6" x14ac:dyDescent="0.25">
      <c r="A2863" s="26">
        <v>95.2</v>
      </c>
      <c r="B2863" s="17">
        <v>0.08</v>
      </c>
      <c r="C2863" s="17">
        <v>1.7609E-2</v>
      </c>
      <c r="D2863" s="17">
        <v>2.591E-3</v>
      </c>
      <c r="F2863" s="27">
        <f t="shared" si="44"/>
        <v>95</v>
      </c>
    </row>
    <row r="2864" spans="1:6" x14ac:dyDescent="0.25">
      <c r="A2864" s="26">
        <v>95.2333</v>
      </c>
      <c r="B2864" s="17">
        <v>0.08</v>
      </c>
      <c r="C2864" s="17">
        <v>1.7586000000000001E-2</v>
      </c>
      <c r="D2864" s="17">
        <v>2.588E-3</v>
      </c>
      <c r="F2864" s="27">
        <f t="shared" si="44"/>
        <v>95</v>
      </c>
    </row>
    <row r="2865" spans="1:6" x14ac:dyDescent="0.25">
      <c r="A2865" s="26">
        <v>95.2667</v>
      </c>
      <c r="B2865" s="17">
        <v>0.08</v>
      </c>
      <c r="C2865" s="17">
        <v>1.7562999999999999E-2</v>
      </c>
      <c r="D2865" s="17">
        <v>2.588E-3</v>
      </c>
      <c r="E2865" s="17">
        <v>9.2199999999999997E-4</v>
      </c>
      <c r="F2865" s="27">
        <f t="shared" si="44"/>
        <v>95</v>
      </c>
    </row>
    <row r="2866" spans="1:6" x14ac:dyDescent="0.25">
      <c r="A2866" s="26">
        <v>95.3</v>
      </c>
      <c r="B2866" s="17">
        <v>0.08</v>
      </c>
      <c r="C2866" s="17">
        <v>1.7555000000000001E-2</v>
      </c>
      <c r="D2866" s="17">
        <v>2.588E-3</v>
      </c>
      <c r="F2866" s="27">
        <f t="shared" si="44"/>
        <v>95</v>
      </c>
    </row>
    <row r="2867" spans="1:6" x14ac:dyDescent="0.25">
      <c r="A2867" s="26">
        <v>95.333299999999994</v>
      </c>
      <c r="B2867" s="17">
        <v>0.08</v>
      </c>
      <c r="C2867" s="17">
        <v>1.7538999999999999E-2</v>
      </c>
      <c r="D2867" s="17">
        <v>2.5850000000000001E-3</v>
      </c>
      <c r="E2867" s="17">
        <v>9.1600000000000004E-4</v>
      </c>
      <c r="F2867" s="27">
        <f t="shared" si="44"/>
        <v>95</v>
      </c>
    </row>
    <row r="2868" spans="1:6" x14ac:dyDescent="0.25">
      <c r="A2868" s="26">
        <v>95.366699999999994</v>
      </c>
      <c r="B2868" s="17">
        <v>0.08</v>
      </c>
      <c r="C2868" s="17">
        <v>1.7500999999999999E-2</v>
      </c>
      <c r="D2868" s="17">
        <v>2.5790000000000001E-3</v>
      </c>
      <c r="E2868" s="17">
        <v>9.1E-4</v>
      </c>
      <c r="F2868" s="27">
        <f t="shared" si="44"/>
        <v>95</v>
      </c>
    </row>
    <row r="2869" spans="1:6" x14ac:dyDescent="0.25">
      <c r="A2869" s="26">
        <v>95.4</v>
      </c>
      <c r="B2869" s="17">
        <v>0.08</v>
      </c>
      <c r="C2869" s="17">
        <v>1.7469999999999999E-2</v>
      </c>
      <c r="F2869" s="27">
        <f t="shared" si="44"/>
        <v>95</v>
      </c>
    </row>
    <row r="2870" spans="1:6" x14ac:dyDescent="0.25">
      <c r="A2870" s="26">
        <v>95.433300000000003</v>
      </c>
      <c r="B2870" s="17">
        <v>0.08</v>
      </c>
      <c r="C2870" s="17">
        <v>1.7454000000000001E-2</v>
      </c>
      <c r="F2870" s="27">
        <f t="shared" si="44"/>
        <v>95</v>
      </c>
    </row>
    <row r="2871" spans="1:6" x14ac:dyDescent="0.25">
      <c r="A2871" s="26">
        <v>95.466700000000003</v>
      </c>
      <c r="B2871" s="17">
        <v>0.08</v>
      </c>
      <c r="C2871" s="17">
        <v>1.7446E-2</v>
      </c>
      <c r="D2871" s="17">
        <v>2.5760000000000002E-3</v>
      </c>
      <c r="F2871" s="27">
        <f t="shared" si="44"/>
        <v>95</v>
      </c>
    </row>
    <row r="2872" spans="1:6" x14ac:dyDescent="0.25">
      <c r="A2872" s="26">
        <v>95.5</v>
      </c>
      <c r="B2872" s="17">
        <v>0.08</v>
      </c>
      <c r="C2872" s="17">
        <v>1.7415E-2</v>
      </c>
      <c r="D2872" s="17">
        <v>2.5760000000000002E-3</v>
      </c>
      <c r="F2872" s="27">
        <f t="shared" si="44"/>
        <v>96</v>
      </c>
    </row>
    <row r="2873" spans="1:6" x14ac:dyDescent="0.25">
      <c r="A2873" s="26">
        <v>95.533299999999997</v>
      </c>
      <c r="B2873" s="17">
        <v>0.08</v>
      </c>
      <c r="C2873" s="17">
        <v>1.7415E-2</v>
      </c>
      <c r="D2873" s="17">
        <v>2.5760000000000002E-3</v>
      </c>
      <c r="F2873" s="27">
        <f t="shared" si="44"/>
        <v>96</v>
      </c>
    </row>
    <row r="2874" spans="1:6" x14ac:dyDescent="0.25">
      <c r="A2874" s="26">
        <v>95.566699999999997</v>
      </c>
      <c r="B2874" s="17">
        <v>0.08</v>
      </c>
      <c r="C2874" s="17">
        <v>1.7406999999999999E-2</v>
      </c>
      <c r="F2874" s="27">
        <f t="shared" si="44"/>
        <v>96</v>
      </c>
    </row>
    <row r="2875" spans="1:6" x14ac:dyDescent="0.25">
      <c r="A2875" s="26">
        <v>95.6</v>
      </c>
      <c r="B2875" s="17">
        <v>0.08</v>
      </c>
      <c r="C2875" s="17">
        <v>1.7399999999999999E-2</v>
      </c>
      <c r="F2875" s="27">
        <f t="shared" si="44"/>
        <v>96</v>
      </c>
    </row>
    <row r="2876" spans="1:6" x14ac:dyDescent="0.25">
      <c r="A2876" s="26">
        <v>95.633300000000006</v>
      </c>
      <c r="B2876" s="17">
        <v>0.08</v>
      </c>
      <c r="C2876" s="17">
        <v>1.7392000000000001E-2</v>
      </c>
      <c r="E2876" s="17">
        <v>9.0399999999999996E-4</v>
      </c>
      <c r="F2876" s="27">
        <f t="shared" si="44"/>
        <v>96</v>
      </c>
    </row>
    <row r="2877" spans="1:6" x14ac:dyDescent="0.25">
      <c r="A2877" s="26">
        <v>95.666700000000006</v>
      </c>
      <c r="B2877" s="17">
        <v>0.08</v>
      </c>
      <c r="C2877" s="17">
        <v>1.7375999999999999E-2</v>
      </c>
      <c r="D2877" s="17">
        <v>2.5730000000000002E-3</v>
      </c>
      <c r="F2877" s="27">
        <f t="shared" si="44"/>
        <v>96</v>
      </c>
    </row>
    <row r="2878" spans="1:6" x14ac:dyDescent="0.25">
      <c r="A2878" s="26">
        <v>95.7</v>
      </c>
      <c r="C2878" s="17">
        <v>1.7353E-2</v>
      </c>
      <c r="D2878" s="17">
        <v>2.5699999999999998E-3</v>
      </c>
      <c r="E2878" s="17">
        <v>8.9800000000000004E-4</v>
      </c>
      <c r="F2878" s="27">
        <f t="shared" si="44"/>
        <v>96</v>
      </c>
    </row>
    <row r="2879" spans="1:6" x14ac:dyDescent="0.25">
      <c r="A2879" s="26">
        <v>95.7333</v>
      </c>
      <c r="B2879" s="17">
        <v>0.08</v>
      </c>
      <c r="C2879" s="17">
        <v>1.7337000000000002E-2</v>
      </c>
      <c r="D2879" s="17">
        <v>2.5669999999999998E-3</v>
      </c>
      <c r="F2879" s="27">
        <f t="shared" si="44"/>
        <v>96</v>
      </c>
    </row>
    <row r="2880" spans="1:6" x14ac:dyDescent="0.25">
      <c r="A2880" s="26">
        <v>95.7667</v>
      </c>
      <c r="B2880" s="17">
        <v>0.08</v>
      </c>
      <c r="C2880" s="17">
        <v>1.7330000000000002E-2</v>
      </c>
      <c r="D2880" s="17">
        <v>2.5639999999999999E-3</v>
      </c>
      <c r="E2880" s="17">
        <v>8.8500000000000004E-4</v>
      </c>
      <c r="F2880" s="27">
        <f t="shared" si="44"/>
        <v>96</v>
      </c>
    </row>
    <row r="2881" spans="1:6" x14ac:dyDescent="0.25">
      <c r="A2881" s="26">
        <v>95.8</v>
      </c>
      <c r="B2881" s="17">
        <v>0.08</v>
      </c>
      <c r="C2881" s="17">
        <v>1.7314E-2</v>
      </c>
      <c r="D2881" s="17">
        <v>2.5490000000000001E-3</v>
      </c>
      <c r="F2881" s="27">
        <f t="shared" si="44"/>
        <v>96</v>
      </c>
    </row>
    <row r="2882" spans="1:6" x14ac:dyDescent="0.25">
      <c r="A2882" s="26">
        <v>95.833299999999994</v>
      </c>
      <c r="B2882" s="17">
        <v>0.08</v>
      </c>
      <c r="C2882" s="17">
        <v>1.7305999999999998E-2</v>
      </c>
      <c r="D2882" s="17">
        <v>2.5430000000000001E-3</v>
      </c>
      <c r="F2882" s="27">
        <f t="shared" si="44"/>
        <v>96</v>
      </c>
    </row>
    <row r="2883" spans="1:6" x14ac:dyDescent="0.25">
      <c r="A2883" s="26">
        <v>95.866699999999994</v>
      </c>
      <c r="B2883" s="17">
        <v>0.08</v>
      </c>
      <c r="C2883" s="17">
        <v>1.7291000000000001E-2</v>
      </c>
      <c r="D2883" s="17">
        <v>2.5370000000000002E-3</v>
      </c>
      <c r="F2883" s="27">
        <f t="shared" si="44"/>
        <v>96</v>
      </c>
    </row>
    <row r="2884" spans="1:6" x14ac:dyDescent="0.25">
      <c r="A2884" s="26">
        <v>95.9</v>
      </c>
      <c r="B2884" s="17">
        <v>0.08</v>
      </c>
      <c r="C2884" s="17">
        <v>1.7267000000000001E-2</v>
      </c>
      <c r="F2884" s="27">
        <f t="shared" si="44"/>
        <v>96</v>
      </c>
    </row>
    <row r="2885" spans="1:6" x14ac:dyDescent="0.25">
      <c r="A2885" s="26">
        <v>95.933300000000003</v>
      </c>
      <c r="B2885" s="17">
        <v>0.08</v>
      </c>
      <c r="C2885" s="17">
        <v>1.7260000000000001E-2</v>
      </c>
      <c r="D2885" s="17">
        <v>2.5370000000000002E-3</v>
      </c>
      <c r="F2885" s="27">
        <f t="shared" si="44"/>
        <v>96</v>
      </c>
    </row>
    <row r="2886" spans="1:6" x14ac:dyDescent="0.25">
      <c r="A2886" s="26">
        <v>95.966700000000003</v>
      </c>
      <c r="B2886" s="17">
        <v>0.08</v>
      </c>
      <c r="C2886" s="17">
        <v>1.7252E-2</v>
      </c>
      <c r="D2886" s="17">
        <v>2.5339999999999998E-3</v>
      </c>
      <c r="E2886" s="17">
        <v>8.8000000000000003E-4</v>
      </c>
      <c r="F2886" s="27">
        <f t="shared" si="44"/>
        <v>96</v>
      </c>
    </row>
    <row r="2887" spans="1:6" x14ac:dyDescent="0.25">
      <c r="A2887" s="26">
        <v>96</v>
      </c>
      <c r="B2887" s="17">
        <v>0.08</v>
      </c>
      <c r="C2887" s="17">
        <v>1.7243999999999999E-2</v>
      </c>
      <c r="D2887" s="17">
        <v>2.5339999999999998E-3</v>
      </c>
      <c r="F2887" s="27">
        <f t="shared" si="44"/>
        <v>96</v>
      </c>
    </row>
    <row r="2888" spans="1:6" x14ac:dyDescent="0.25">
      <c r="A2888" s="26">
        <v>96.033299999999997</v>
      </c>
      <c r="B2888" s="17">
        <v>0.08</v>
      </c>
      <c r="C2888" s="17">
        <v>1.7212999999999999E-2</v>
      </c>
      <c r="D2888" s="17">
        <v>2.5339999999999998E-3</v>
      </c>
      <c r="E2888" s="17">
        <v>8.6799999999999996E-4</v>
      </c>
      <c r="F2888" s="27">
        <f t="shared" si="44"/>
        <v>96</v>
      </c>
    </row>
    <row r="2889" spans="1:6" x14ac:dyDescent="0.25">
      <c r="A2889" s="26">
        <v>96.066699999999997</v>
      </c>
      <c r="B2889" s="17">
        <v>0.08</v>
      </c>
      <c r="C2889" s="17">
        <v>1.7205000000000002E-2</v>
      </c>
      <c r="D2889" s="17">
        <v>2.5309999999999998E-3</v>
      </c>
      <c r="E2889" s="17">
        <v>8.6799999999999996E-4</v>
      </c>
      <c r="F2889" s="27">
        <f t="shared" ref="F2889:F2952" si="45">ROUND(A2889,0)</f>
        <v>96</v>
      </c>
    </row>
    <row r="2890" spans="1:6" x14ac:dyDescent="0.25">
      <c r="A2890" s="26">
        <v>96.1</v>
      </c>
      <c r="B2890" s="17">
        <v>0.08</v>
      </c>
      <c r="C2890" s="17">
        <v>1.7173999999999998E-2</v>
      </c>
      <c r="D2890" s="17">
        <v>2.5249999999999999E-3</v>
      </c>
      <c r="F2890" s="27">
        <f t="shared" si="45"/>
        <v>96</v>
      </c>
    </row>
    <row r="2891" spans="1:6" x14ac:dyDescent="0.25">
      <c r="A2891" s="26">
        <v>96.133300000000006</v>
      </c>
      <c r="B2891" s="17">
        <v>0.08</v>
      </c>
      <c r="C2891" s="17">
        <v>1.7158E-2</v>
      </c>
      <c r="D2891" s="17">
        <v>2.519E-3</v>
      </c>
      <c r="E2891" s="17">
        <v>8.6200000000000003E-4</v>
      </c>
      <c r="F2891" s="27">
        <f t="shared" si="45"/>
        <v>96</v>
      </c>
    </row>
    <row r="2892" spans="1:6" x14ac:dyDescent="0.25">
      <c r="A2892" s="26">
        <v>96.166700000000006</v>
      </c>
      <c r="B2892" s="17">
        <v>0.08</v>
      </c>
      <c r="C2892" s="17">
        <v>1.7135000000000001E-2</v>
      </c>
      <c r="D2892" s="17">
        <v>2.519E-3</v>
      </c>
      <c r="F2892" s="27">
        <f t="shared" si="45"/>
        <v>96</v>
      </c>
    </row>
    <row r="2893" spans="1:6" x14ac:dyDescent="0.25">
      <c r="A2893" s="26">
        <v>96.2</v>
      </c>
      <c r="B2893" s="17">
        <v>0.08</v>
      </c>
      <c r="C2893" s="17">
        <v>1.7135000000000001E-2</v>
      </c>
      <c r="D2893" s="17">
        <v>2.519E-3</v>
      </c>
      <c r="F2893" s="27">
        <f t="shared" si="45"/>
        <v>96</v>
      </c>
    </row>
    <row r="2894" spans="1:6" x14ac:dyDescent="0.25">
      <c r="A2894" s="26">
        <v>96.2333</v>
      </c>
      <c r="B2894" s="17">
        <v>0.08</v>
      </c>
      <c r="C2894" s="17">
        <v>1.7118999999999999E-2</v>
      </c>
      <c r="F2894" s="27">
        <f t="shared" si="45"/>
        <v>96</v>
      </c>
    </row>
    <row r="2895" spans="1:6" x14ac:dyDescent="0.25">
      <c r="A2895" s="26">
        <v>96.2667</v>
      </c>
      <c r="B2895" s="17">
        <v>0.08</v>
      </c>
      <c r="C2895" s="17">
        <v>1.7111000000000001E-2</v>
      </c>
      <c r="D2895" s="17">
        <v>2.519E-3</v>
      </c>
      <c r="F2895" s="27">
        <f t="shared" si="45"/>
        <v>96</v>
      </c>
    </row>
    <row r="2896" spans="1:6" x14ac:dyDescent="0.25">
      <c r="A2896" s="26">
        <v>96.3</v>
      </c>
      <c r="B2896" s="17">
        <v>0.08</v>
      </c>
      <c r="C2896" s="17">
        <v>1.7096E-2</v>
      </c>
      <c r="D2896" s="17">
        <v>2.519E-3</v>
      </c>
      <c r="F2896" s="27">
        <f t="shared" si="45"/>
        <v>96</v>
      </c>
    </row>
    <row r="2897" spans="1:6" x14ac:dyDescent="0.25">
      <c r="A2897" s="26">
        <v>96.333299999999994</v>
      </c>
      <c r="B2897" s="17">
        <v>0.08</v>
      </c>
      <c r="C2897" s="17">
        <v>1.7087999999999999E-2</v>
      </c>
      <c r="D2897" s="17">
        <v>2.516E-3</v>
      </c>
      <c r="F2897" s="27">
        <f t="shared" si="45"/>
        <v>96</v>
      </c>
    </row>
    <row r="2898" spans="1:6" x14ac:dyDescent="0.25">
      <c r="A2898" s="26">
        <v>96.366699999999994</v>
      </c>
      <c r="B2898" s="17">
        <v>7.0000000000000007E-2</v>
      </c>
      <c r="C2898" s="17">
        <v>1.7072E-2</v>
      </c>
      <c r="D2898" s="17">
        <v>2.513E-3</v>
      </c>
      <c r="F2898" s="27">
        <f t="shared" si="45"/>
        <v>96</v>
      </c>
    </row>
    <row r="2899" spans="1:6" x14ac:dyDescent="0.25">
      <c r="A2899" s="26">
        <v>96.4</v>
      </c>
      <c r="B2899" s="17">
        <v>7.0000000000000007E-2</v>
      </c>
      <c r="C2899" s="17">
        <v>1.7065E-2</v>
      </c>
      <c r="D2899" s="17">
        <v>2.5070000000000001E-3</v>
      </c>
      <c r="E2899" s="17">
        <v>8.6200000000000003E-4</v>
      </c>
      <c r="F2899" s="27">
        <f t="shared" si="45"/>
        <v>96</v>
      </c>
    </row>
    <row r="2900" spans="1:6" x14ac:dyDescent="0.25">
      <c r="A2900" s="26">
        <v>96.433300000000003</v>
      </c>
      <c r="B2900" s="17">
        <v>7.0000000000000007E-2</v>
      </c>
      <c r="C2900" s="17">
        <v>1.7056999999999999E-2</v>
      </c>
      <c r="D2900" s="17">
        <v>2.5040000000000001E-3</v>
      </c>
      <c r="F2900" s="27">
        <f t="shared" si="45"/>
        <v>96</v>
      </c>
    </row>
    <row r="2901" spans="1:6" x14ac:dyDescent="0.25">
      <c r="A2901" s="26">
        <v>96.466700000000003</v>
      </c>
      <c r="B2901" s="17">
        <v>7.0000000000000007E-2</v>
      </c>
      <c r="C2901" s="17">
        <v>1.7049000000000002E-2</v>
      </c>
      <c r="F2901" s="27">
        <f t="shared" si="45"/>
        <v>96</v>
      </c>
    </row>
    <row r="2902" spans="1:6" x14ac:dyDescent="0.25">
      <c r="A2902" s="26">
        <v>96.5</v>
      </c>
      <c r="B2902" s="17">
        <v>7.0000000000000007E-2</v>
      </c>
      <c r="C2902" s="17">
        <v>1.7024999999999998E-2</v>
      </c>
      <c r="D2902" s="17">
        <v>2.5040000000000001E-3</v>
      </c>
      <c r="F2902" s="27">
        <f t="shared" si="45"/>
        <v>97</v>
      </c>
    </row>
    <row r="2903" spans="1:6" x14ac:dyDescent="0.25">
      <c r="A2903" s="26">
        <v>96.533299999999997</v>
      </c>
      <c r="B2903" s="17">
        <v>7.0000000000000007E-2</v>
      </c>
      <c r="C2903" s="17">
        <v>1.6993999999999999E-2</v>
      </c>
      <c r="D2903" s="17">
        <v>2.4979999999999998E-3</v>
      </c>
      <c r="F2903" s="27">
        <f t="shared" si="45"/>
        <v>97</v>
      </c>
    </row>
    <row r="2904" spans="1:6" x14ac:dyDescent="0.25">
      <c r="A2904" s="26">
        <v>96.566699999999997</v>
      </c>
      <c r="B2904" s="17">
        <v>7.0000000000000007E-2</v>
      </c>
      <c r="C2904" s="17">
        <v>1.6969999999999999E-2</v>
      </c>
      <c r="D2904" s="17">
        <v>2.4949999999999998E-3</v>
      </c>
      <c r="F2904" s="27">
        <f t="shared" si="45"/>
        <v>97</v>
      </c>
    </row>
    <row r="2905" spans="1:6" x14ac:dyDescent="0.25">
      <c r="A2905" s="26">
        <v>96.6</v>
      </c>
      <c r="B2905" s="17">
        <v>7.0000000000000007E-2</v>
      </c>
      <c r="D2905" s="17">
        <v>2.4919999999999999E-3</v>
      </c>
      <c r="E2905" s="17">
        <v>8.6200000000000003E-4</v>
      </c>
      <c r="F2905" s="27">
        <f t="shared" si="45"/>
        <v>97</v>
      </c>
    </row>
    <row r="2906" spans="1:6" x14ac:dyDescent="0.25">
      <c r="A2906" s="26">
        <v>96.633300000000006</v>
      </c>
      <c r="B2906" s="17">
        <v>7.0000000000000007E-2</v>
      </c>
      <c r="C2906" s="17">
        <v>1.6954E-2</v>
      </c>
      <c r="D2906" s="17">
        <v>2.4889999999999999E-3</v>
      </c>
      <c r="F2906" s="27">
        <f t="shared" si="45"/>
        <v>97</v>
      </c>
    </row>
    <row r="2907" spans="1:6" x14ac:dyDescent="0.25">
      <c r="A2907" s="26">
        <v>96.666700000000006</v>
      </c>
      <c r="B2907" s="17">
        <v>7.0000000000000007E-2</v>
      </c>
      <c r="C2907" s="17">
        <v>1.6931000000000002E-2</v>
      </c>
      <c r="D2907" s="17">
        <v>2.4889999999999999E-3</v>
      </c>
      <c r="F2907" s="27">
        <f t="shared" si="45"/>
        <v>97</v>
      </c>
    </row>
    <row r="2908" spans="1:6" x14ac:dyDescent="0.25">
      <c r="A2908" s="26">
        <v>96.7</v>
      </c>
      <c r="B2908" s="17">
        <v>7.0000000000000007E-2</v>
      </c>
      <c r="D2908" s="17">
        <v>2.4889999999999999E-3</v>
      </c>
      <c r="F2908" s="27">
        <f t="shared" si="45"/>
        <v>97</v>
      </c>
    </row>
    <row r="2909" spans="1:6" x14ac:dyDescent="0.25">
      <c r="A2909" s="26">
        <v>96.7333</v>
      </c>
      <c r="B2909" s="17">
        <v>7.0000000000000007E-2</v>
      </c>
      <c r="C2909" s="17">
        <v>1.6931000000000002E-2</v>
      </c>
      <c r="D2909" s="17">
        <v>2.4889999999999999E-3</v>
      </c>
      <c r="E2909" s="17">
        <v>8.6200000000000003E-4</v>
      </c>
      <c r="F2909" s="27">
        <f t="shared" si="45"/>
        <v>97</v>
      </c>
    </row>
    <row r="2910" spans="1:6" x14ac:dyDescent="0.25">
      <c r="A2910" s="26">
        <v>96.7667</v>
      </c>
      <c r="B2910" s="17">
        <v>7.0000000000000007E-2</v>
      </c>
      <c r="C2910" s="17">
        <v>1.6923000000000001E-2</v>
      </c>
      <c r="D2910" s="17">
        <v>2.4849999999999998E-3</v>
      </c>
      <c r="F2910" s="27">
        <f t="shared" si="45"/>
        <v>97</v>
      </c>
    </row>
    <row r="2911" spans="1:6" x14ac:dyDescent="0.25">
      <c r="A2911" s="26">
        <v>96.8</v>
      </c>
      <c r="B2911" s="17">
        <v>7.0000000000000007E-2</v>
      </c>
      <c r="C2911" s="17">
        <v>1.6906999999999998E-2</v>
      </c>
      <c r="D2911" s="17">
        <v>2.4819999999999998E-3</v>
      </c>
      <c r="F2911" s="27">
        <f t="shared" si="45"/>
        <v>97</v>
      </c>
    </row>
    <row r="2912" spans="1:6" x14ac:dyDescent="0.25">
      <c r="A2912" s="26">
        <v>96.833299999999994</v>
      </c>
      <c r="B2912" s="17">
        <v>7.0000000000000007E-2</v>
      </c>
      <c r="C2912" s="17">
        <v>1.6891E-2</v>
      </c>
      <c r="D2912" s="17">
        <v>2.4759999999999999E-3</v>
      </c>
      <c r="F2912" s="27">
        <f t="shared" si="45"/>
        <v>97</v>
      </c>
    </row>
    <row r="2913" spans="1:6" x14ac:dyDescent="0.25">
      <c r="A2913" s="26">
        <v>96.866699999999994</v>
      </c>
      <c r="B2913" s="17">
        <v>7.0000000000000007E-2</v>
      </c>
      <c r="C2913" s="17">
        <v>1.6858999999999999E-2</v>
      </c>
      <c r="D2913" s="17">
        <v>2.4759999999999999E-3</v>
      </c>
      <c r="E2913" s="17">
        <v>8.6200000000000003E-4</v>
      </c>
      <c r="F2913" s="27">
        <f t="shared" si="45"/>
        <v>97</v>
      </c>
    </row>
    <row r="2914" spans="1:6" x14ac:dyDescent="0.25">
      <c r="A2914" s="26">
        <v>96.9</v>
      </c>
      <c r="B2914" s="17">
        <v>7.0000000000000007E-2</v>
      </c>
      <c r="C2914" s="17">
        <v>1.6836E-2</v>
      </c>
      <c r="D2914" s="17">
        <v>2.4729999999999999E-3</v>
      </c>
      <c r="F2914" s="27">
        <f t="shared" si="45"/>
        <v>97</v>
      </c>
    </row>
    <row r="2915" spans="1:6" x14ac:dyDescent="0.25">
      <c r="A2915" s="26">
        <v>96.933300000000003</v>
      </c>
      <c r="B2915" s="17">
        <v>7.0000000000000007E-2</v>
      </c>
      <c r="C2915" s="17">
        <v>1.6836E-2</v>
      </c>
      <c r="D2915" s="17">
        <v>2.47E-3</v>
      </c>
      <c r="F2915" s="27">
        <f t="shared" si="45"/>
        <v>97</v>
      </c>
    </row>
    <row r="2916" spans="1:6" x14ac:dyDescent="0.25">
      <c r="A2916" s="26">
        <v>96.966700000000003</v>
      </c>
      <c r="B2916" s="17">
        <v>7.0000000000000007E-2</v>
      </c>
      <c r="C2916" s="17">
        <v>1.6820000000000002E-2</v>
      </c>
      <c r="D2916" s="17">
        <v>2.464E-3</v>
      </c>
      <c r="F2916" s="27">
        <f t="shared" si="45"/>
        <v>97</v>
      </c>
    </row>
    <row r="2917" spans="1:6" x14ac:dyDescent="0.25">
      <c r="A2917" s="26">
        <v>97</v>
      </c>
      <c r="B2917" s="17">
        <v>7.0000000000000007E-2</v>
      </c>
      <c r="C2917" s="17">
        <v>1.6795999999999998E-2</v>
      </c>
      <c r="D2917" s="17">
        <v>2.464E-3</v>
      </c>
      <c r="F2917" s="27">
        <f t="shared" si="45"/>
        <v>97</v>
      </c>
    </row>
    <row r="2918" spans="1:6" x14ac:dyDescent="0.25">
      <c r="A2918" s="26">
        <v>97.033299999999997</v>
      </c>
      <c r="B2918" s="17">
        <v>7.0000000000000007E-2</v>
      </c>
      <c r="C2918" s="17">
        <v>1.6788000000000001E-2</v>
      </c>
      <c r="D2918" s="17">
        <v>2.464E-3</v>
      </c>
      <c r="F2918" s="27">
        <f t="shared" si="45"/>
        <v>97</v>
      </c>
    </row>
    <row r="2919" spans="1:6" x14ac:dyDescent="0.25">
      <c r="A2919" s="26">
        <v>97.066699999999997</v>
      </c>
      <c r="B2919" s="17">
        <v>7.0000000000000007E-2</v>
      </c>
      <c r="C2919" s="17">
        <v>1.678E-2</v>
      </c>
      <c r="F2919" s="27">
        <f t="shared" si="45"/>
        <v>97</v>
      </c>
    </row>
    <row r="2920" spans="1:6" x14ac:dyDescent="0.25">
      <c r="A2920" s="26">
        <v>97.1</v>
      </c>
      <c r="B2920" s="17">
        <v>7.0000000000000007E-2</v>
      </c>
      <c r="C2920" s="17">
        <v>1.6771999999999999E-2</v>
      </c>
      <c r="D2920" s="17">
        <v>2.4580000000000001E-3</v>
      </c>
      <c r="F2920" s="27">
        <f t="shared" si="45"/>
        <v>97</v>
      </c>
    </row>
    <row r="2921" spans="1:6" x14ac:dyDescent="0.25">
      <c r="A2921" s="26">
        <v>97.133300000000006</v>
      </c>
      <c r="B2921" s="17">
        <v>7.0000000000000007E-2</v>
      </c>
      <c r="C2921" s="17">
        <v>1.6771999999999999E-2</v>
      </c>
      <c r="D2921" s="17">
        <v>2.4580000000000001E-3</v>
      </c>
      <c r="E2921" s="17">
        <v>8.5499999999999997E-4</v>
      </c>
      <c r="F2921" s="27">
        <f t="shared" si="45"/>
        <v>97</v>
      </c>
    </row>
    <row r="2922" spans="1:6" x14ac:dyDescent="0.25">
      <c r="A2922" s="26">
        <v>97.166700000000006</v>
      </c>
      <c r="C2922" s="17">
        <v>1.6764000000000001E-2</v>
      </c>
      <c r="D2922" s="17">
        <v>2.4550000000000002E-3</v>
      </c>
      <c r="F2922" s="27">
        <f t="shared" si="45"/>
        <v>97</v>
      </c>
    </row>
    <row r="2923" spans="1:6" x14ac:dyDescent="0.25">
      <c r="A2923" s="26">
        <v>97.2</v>
      </c>
      <c r="B2923" s="17">
        <v>7.0000000000000007E-2</v>
      </c>
      <c r="C2923" s="17">
        <v>1.6749E-2</v>
      </c>
      <c r="D2923" s="17">
        <v>2.4550000000000002E-3</v>
      </c>
      <c r="F2923" s="27">
        <f t="shared" si="45"/>
        <v>97</v>
      </c>
    </row>
    <row r="2924" spans="1:6" x14ac:dyDescent="0.25">
      <c r="A2924" s="26">
        <v>97.2333</v>
      </c>
      <c r="B2924" s="17">
        <v>7.0000000000000007E-2</v>
      </c>
      <c r="C2924" s="17">
        <v>1.6733000000000001E-2</v>
      </c>
      <c r="D2924" s="17">
        <v>2.4489999999999998E-3</v>
      </c>
      <c r="E2924" s="17">
        <v>8.5499999999999997E-4</v>
      </c>
      <c r="F2924" s="27">
        <f t="shared" si="45"/>
        <v>97</v>
      </c>
    </row>
    <row r="2925" spans="1:6" x14ac:dyDescent="0.25">
      <c r="A2925" s="26">
        <v>97.2667</v>
      </c>
      <c r="B2925" s="17">
        <v>7.0000000000000007E-2</v>
      </c>
      <c r="C2925" s="17">
        <v>1.6733000000000001E-2</v>
      </c>
      <c r="D2925" s="17">
        <v>2.4489999999999998E-3</v>
      </c>
      <c r="E2925" s="17">
        <v>8.5499999999999997E-4</v>
      </c>
      <c r="F2925" s="27">
        <f t="shared" si="45"/>
        <v>97</v>
      </c>
    </row>
    <row r="2926" spans="1:6" x14ac:dyDescent="0.25">
      <c r="A2926" s="26">
        <v>97.3</v>
      </c>
      <c r="B2926" s="17">
        <v>7.0000000000000007E-2</v>
      </c>
      <c r="C2926" s="17">
        <v>1.6709000000000002E-2</v>
      </c>
      <c r="D2926" s="17">
        <v>2.4429999999999999E-3</v>
      </c>
      <c r="F2926" s="27">
        <f t="shared" si="45"/>
        <v>97</v>
      </c>
    </row>
    <row r="2927" spans="1:6" x14ac:dyDescent="0.25">
      <c r="A2927" s="26">
        <v>97.333299999999994</v>
      </c>
      <c r="B2927" s="17">
        <v>7.0000000000000007E-2</v>
      </c>
      <c r="C2927" s="17">
        <v>1.6701000000000001E-2</v>
      </c>
      <c r="D2927" s="17">
        <v>2.4399999999999999E-3</v>
      </c>
      <c r="E2927" s="17">
        <v>8.5499999999999997E-4</v>
      </c>
      <c r="F2927" s="27">
        <f t="shared" si="45"/>
        <v>97</v>
      </c>
    </row>
    <row r="2928" spans="1:6" x14ac:dyDescent="0.25">
      <c r="A2928" s="26">
        <v>97.366699999999994</v>
      </c>
      <c r="B2928" s="17">
        <v>7.0000000000000007E-2</v>
      </c>
      <c r="C2928" s="17">
        <v>1.6684999999999998E-2</v>
      </c>
      <c r="D2928" s="17">
        <v>2.4369999999999999E-3</v>
      </c>
      <c r="F2928" s="27">
        <f t="shared" si="45"/>
        <v>97</v>
      </c>
    </row>
    <row r="2929" spans="1:6" x14ac:dyDescent="0.25">
      <c r="A2929" s="26">
        <v>97.4</v>
      </c>
      <c r="B2929" s="17">
        <v>7.0000000000000007E-2</v>
      </c>
      <c r="C2929" s="17">
        <v>1.6629999999999999E-2</v>
      </c>
      <c r="D2929" s="17">
        <v>2.4239999999999999E-3</v>
      </c>
      <c r="E2929" s="17">
        <v>8.4900000000000004E-4</v>
      </c>
      <c r="F2929" s="27">
        <f t="shared" si="45"/>
        <v>97</v>
      </c>
    </row>
    <row r="2930" spans="1:6" x14ac:dyDescent="0.25">
      <c r="A2930" s="26">
        <v>97.433300000000003</v>
      </c>
      <c r="B2930" s="17">
        <v>7.0000000000000007E-2</v>
      </c>
      <c r="C2930" s="17">
        <v>1.6614E-2</v>
      </c>
      <c r="D2930" s="17">
        <v>2.415E-3</v>
      </c>
      <c r="E2930" s="17">
        <v>8.4900000000000004E-4</v>
      </c>
      <c r="F2930" s="27">
        <f t="shared" si="45"/>
        <v>97</v>
      </c>
    </row>
    <row r="2931" spans="1:6" x14ac:dyDescent="0.25">
      <c r="A2931" s="26">
        <v>97.466700000000003</v>
      </c>
      <c r="B2931" s="17">
        <v>7.0000000000000007E-2</v>
      </c>
      <c r="C2931" s="17">
        <v>1.6614E-2</v>
      </c>
      <c r="D2931" s="17">
        <v>2.415E-3</v>
      </c>
      <c r="E2931" s="17">
        <v>8.4900000000000004E-4</v>
      </c>
      <c r="F2931" s="27">
        <f t="shared" si="45"/>
        <v>97</v>
      </c>
    </row>
    <row r="2932" spans="1:6" x14ac:dyDescent="0.25">
      <c r="A2932" s="26">
        <v>97.5</v>
      </c>
      <c r="B2932" s="17">
        <v>7.0000000000000007E-2</v>
      </c>
      <c r="C2932" s="17">
        <v>1.6605999999999999E-2</v>
      </c>
      <c r="D2932" s="17">
        <v>2.4090000000000001E-3</v>
      </c>
      <c r="F2932" s="27">
        <f t="shared" si="45"/>
        <v>98</v>
      </c>
    </row>
    <row r="2933" spans="1:6" x14ac:dyDescent="0.25">
      <c r="A2933" s="26">
        <v>97.533299999999997</v>
      </c>
      <c r="B2933" s="17">
        <v>7.0000000000000007E-2</v>
      </c>
      <c r="C2933" s="17">
        <v>1.6590000000000001E-2</v>
      </c>
      <c r="D2933" s="17">
        <v>2.3960000000000001E-3</v>
      </c>
      <c r="F2933" s="27">
        <f t="shared" si="45"/>
        <v>98</v>
      </c>
    </row>
    <row r="2934" spans="1:6" x14ac:dyDescent="0.25">
      <c r="A2934" s="26">
        <v>97.566699999999997</v>
      </c>
      <c r="B2934" s="17">
        <v>7.0000000000000007E-2</v>
      </c>
      <c r="C2934" s="17">
        <v>1.6582E-2</v>
      </c>
      <c r="F2934" s="27">
        <f t="shared" si="45"/>
        <v>98</v>
      </c>
    </row>
    <row r="2935" spans="1:6" x14ac:dyDescent="0.25">
      <c r="A2935" s="26">
        <v>97.6</v>
      </c>
      <c r="B2935" s="17">
        <v>7.0000000000000007E-2</v>
      </c>
      <c r="C2935" s="17">
        <v>1.6558E-2</v>
      </c>
      <c r="D2935" s="17">
        <v>2.3900000000000002E-3</v>
      </c>
      <c r="F2935" s="27">
        <f t="shared" si="45"/>
        <v>98</v>
      </c>
    </row>
    <row r="2936" spans="1:6" x14ac:dyDescent="0.25">
      <c r="A2936" s="26">
        <v>97.633300000000006</v>
      </c>
      <c r="B2936" s="17">
        <v>7.0000000000000007E-2</v>
      </c>
      <c r="C2936" s="17">
        <v>1.6525999999999999E-2</v>
      </c>
      <c r="D2936" s="17">
        <v>2.3900000000000002E-3</v>
      </c>
      <c r="E2936" s="17">
        <v>8.43E-4</v>
      </c>
      <c r="F2936" s="27">
        <f t="shared" si="45"/>
        <v>98</v>
      </c>
    </row>
    <row r="2937" spans="1:6" x14ac:dyDescent="0.25">
      <c r="A2937" s="26">
        <v>97.666700000000006</v>
      </c>
      <c r="B2937" s="17">
        <v>7.0000000000000007E-2</v>
      </c>
      <c r="C2937" s="17">
        <v>1.6501999999999999E-2</v>
      </c>
      <c r="D2937" s="17">
        <v>2.3869999999999998E-3</v>
      </c>
      <c r="F2937" s="27">
        <f t="shared" si="45"/>
        <v>98</v>
      </c>
    </row>
    <row r="2938" spans="1:6" x14ac:dyDescent="0.25">
      <c r="A2938" s="26">
        <v>97.7</v>
      </c>
      <c r="B2938" s="17">
        <v>7.0000000000000007E-2</v>
      </c>
      <c r="C2938" s="17">
        <v>1.6478E-2</v>
      </c>
      <c r="D2938" s="17">
        <v>2.3809999999999999E-3</v>
      </c>
      <c r="F2938" s="27">
        <f t="shared" si="45"/>
        <v>98</v>
      </c>
    </row>
    <row r="2939" spans="1:6" x14ac:dyDescent="0.25">
      <c r="A2939" s="26">
        <v>97.7333</v>
      </c>
      <c r="B2939" s="17">
        <v>7.0000000000000007E-2</v>
      </c>
      <c r="C2939" s="17">
        <v>1.6469999999999999E-2</v>
      </c>
      <c r="D2939" s="17">
        <v>2.3809999999999999E-3</v>
      </c>
      <c r="F2939" s="27">
        <f t="shared" si="45"/>
        <v>98</v>
      </c>
    </row>
    <row r="2940" spans="1:6" x14ac:dyDescent="0.25">
      <c r="A2940" s="26">
        <v>97.7667</v>
      </c>
      <c r="B2940" s="17">
        <v>7.0000000000000007E-2</v>
      </c>
      <c r="C2940" s="17">
        <v>1.6462000000000001E-2</v>
      </c>
      <c r="D2940" s="17">
        <v>2.369E-3</v>
      </c>
      <c r="F2940" s="27">
        <f t="shared" si="45"/>
        <v>98</v>
      </c>
    </row>
    <row r="2941" spans="1:6" x14ac:dyDescent="0.25">
      <c r="A2941" s="26">
        <v>97.8</v>
      </c>
      <c r="B2941" s="17">
        <v>7.0000000000000007E-2</v>
      </c>
      <c r="C2941" s="17">
        <v>1.6462000000000001E-2</v>
      </c>
      <c r="E2941" s="17">
        <v>8.3699999999999996E-4</v>
      </c>
      <c r="F2941" s="27">
        <f t="shared" si="45"/>
        <v>98</v>
      </c>
    </row>
    <row r="2942" spans="1:6" x14ac:dyDescent="0.25">
      <c r="A2942" s="26">
        <v>97.833299999999994</v>
      </c>
      <c r="B2942" s="17">
        <v>7.0000000000000007E-2</v>
      </c>
      <c r="C2942" s="17">
        <v>1.6445999999999999E-2</v>
      </c>
      <c r="D2942" s="17">
        <v>2.369E-3</v>
      </c>
      <c r="F2942" s="27">
        <f t="shared" si="45"/>
        <v>98</v>
      </c>
    </row>
    <row r="2943" spans="1:6" x14ac:dyDescent="0.25">
      <c r="A2943" s="26">
        <v>97.866699999999994</v>
      </c>
      <c r="B2943" s="17">
        <v>7.0000000000000007E-2</v>
      </c>
      <c r="C2943" s="17">
        <v>1.6421999999999999E-2</v>
      </c>
      <c r="D2943" s="17">
        <v>2.366E-3</v>
      </c>
      <c r="F2943" s="27">
        <f t="shared" si="45"/>
        <v>98</v>
      </c>
    </row>
    <row r="2944" spans="1:6" x14ac:dyDescent="0.25">
      <c r="A2944" s="26">
        <v>97.9</v>
      </c>
      <c r="B2944" s="17">
        <v>7.0000000000000007E-2</v>
      </c>
      <c r="C2944" s="17">
        <v>1.6414000000000002E-2</v>
      </c>
      <c r="D2944" s="17">
        <v>2.359E-3</v>
      </c>
      <c r="F2944" s="27">
        <f t="shared" si="45"/>
        <v>98</v>
      </c>
    </row>
    <row r="2945" spans="1:6" x14ac:dyDescent="0.25">
      <c r="A2945" s="26">
        <v>97.933300000000003</v>
      </c>
      <c r="B2945" s="17">
        <v>7.0000000000000007E-2</v>
      </c>
      <c r="C2945" s="17">
        <v>1.6414000000000002E-2</v>
      </c>
      <c r="D2945" s="17">
        <v>2.356E-3</v>
      </c>
      <c r="E2945" s="17">
        <v>8.3100000000000003E-4</v>
      </c>
      <c r="F2945" s="27">
        <f t="shared" si="45"/>
        <v>98</v>
      </c>
    </row>
    <row r="2946" spans="1:6" x14ac:dyDescent="0.25">
      <c r="A2946" s="26">
        <v>97.966700000000003</v>
      </c>
      <c r="B2946" s="17">
        <v>7.0000000000000007E-2</v>
      </c>
      <c r="C2946" s="17">
        <v>1.6414000000000002E-2</v>
      </c>
      <c r="D2946" s="17">
        <v>2.3530000000000001E-3</v>
      </c>
      <c r="F2946" s="27">
        <f t="shared" si="45"/>
        <v>98</v>
      </c>
    </row>
    <row r="2947" spans="1:6" x14ac:dyDescent="0.25">
      <c r="A2947" s="26">
        <v>98</v>
      </c>
      <c r="B2947" s="17">
        <v>7.0000000000000007E-2</v>
      </c>
      <c r="C2947" s="17">
        <v>1.6397999999999999E-2</v>
      </c>
      <c r="D2947" s="17">
        <v>2.3440000000000002E-3</v>
      </c>
      <c r="E2947" s="17">
        <v>8.3100000000000003E-4</v>
      </c>
      <c r="F2947" s="27">
        <f t="shared" si="45"/>
        <v>98</v>
      </c>
    </row>
    <row r="2948" spans="1:6" x14ac:dyDescent="0.25">
      <c r="A2948" s="26">
        <v>98.033299999999997</v>
      </c>
      <c r="C2948" s="17">
        <v>1.6389999999999998E-2</v>
      </c>
      <c r="D2948" s="17">
        <v>2.3410000000000002E-3</v>
      </c>
      <c r="F2948" s="27">
        <f t="shared" si="45"/>
        <v>98</v>
      </c>
    </row>
    <row r="2949" spans="1:6" x14ac:dyDescent="0.25">
      <c r="A2949" s="26">
        <v>98.066699999999997</v>
      </c>
      <c r="B2949" s="17">
        <v>7.0000000000000007E-2</v>
      </c>
      <c r="C2949" s="17">
        <v>1.6382000000000001E-2</v>
      </c>
      <c r="D2949" s="17">
        <v>2.3410000000000002E-3</v>
      </c>
      <c r="F2949" s="27">
        <f t="shared" si="45"/>
        <v>98</v>
      </c>
    </row>
    <row r="2950" spans="1:6" x14ac:dyDescent="0.25">
      <c r="A2950" s="26">
        <v>98.1</v>
      </c>
      <c r="B2950" s="17">
        <v>7.0000000000000007E-2</v>
      </c>
      <c r="C2950" s="17">
        <v>1.6382000000000001E-2</v>
      </c>
      <c r="F2950" s="27">
        <f t="shared" si="45"/>
        <v>98</v>
      </c>
    </row>
    <row r="2951" spans="1:6" x14ac:dyDescent="0.25">
      <c r="A2951" s="26">
        <v>98.133300000000006</v>
      </c>
      <c r="B2951" s="17">
        <v>7.0000000000000007E-2</v>
      </c>
      <c r="C2951" s="17">
        <v>1.6365999999999999E-2</v>
      </c>
      <c r="D2951" s="17">
        <v>2.3349999999999998E-3</v>
      </c>
      <c r="E2951" s="17">
        <v>8.3100000000000003E-4</v>
      </c>
      <c r="F2951" s="27">
        <f t="shared" si="45"/>
        <v>98</v>
      </c>
    </row>
    <row r="2952" spans="1:6" x14ac:dyDescent="0.25">
      <c r="A2952" s="26">
        <v>98.166700000000006</v>
      </c>
      <c r="B2952" s="17">
        <v>7.0000000000000007E-2</v>
      </c>
      <c r="C2952" s="17">
        <v>1.6358000000000001E-2</v>
      </c>
      <c r="D2952" s="17">
        <v>2.3319999999999999E-3</v>
      </c>
      <c r="E2952" s="17">
        <v>8.25E-4</v>
      </c>
      <c r="F2952" s="27">
        <f t="shared" si="45"/>
        <v>98</v>
      </c>
    </row>
    <row r="2953" spans="1:6" x14ac:dyDescent="0.25">
      <c r="A2953" s="26">
        <v>98.2</v>
      </c>
      <c r="B2953" s="17">
        <v>7.0000000000000007E-2</v>
      </c>
      <c r="C2953" s="17">
        <v>1.6334000000000001E-2</v>
      </c>
      <c r="D2953" s="17">
        <v>2.3289999999999999E-3</v>
      </c>
      <c r="F2953" s="27">
        <f t="shared" ref="F2953:F3007" si="46">ROUND(A2953,0)</f>
        <v>98</v>
      </c>
    </row>
    <row r="2954" spans="1:6" x14ac:dyDescent="0.25">
      <c r="A2954" s="26">
        <v>98.2333</v>
      </c>
      <c r="B2954" s="17">
        <v>7.0000000000000007E-2</v>
      </c>
      <c r="C2954" s="17">
        <v>1.6317999999999999E-2</v>
      </c>
      <c r="D2954" s="17">
        <v>2.3189999999999999E-3</v>
      </c>
      <c r="F2954" s="27">
        <f t="shared" si="46"/>
        <v>98</v>
      </c>
    </row>
    <row r="2955" spans="1:6" x14ac:dyDescent="0.25">
      <c r="A2955" s="26">
        <v>98.2667</v>
      </c>
      <c r="B2955" s="17">
        <v>7.0000000000000007E-2</v>
      </c>
      <c r="C2955" s="17">
        <v>1.6310000000000002E-2</v>
      </c>
      <c r="D2955" s="17">
        <v>2.313E-3</v>
      </c>
      <c r="F2955" s="27">
        <f t="shared" si="46"/>
        <v>98</v>
      </c>
    </row>
    <row r="2956" spans="1:6" x14ac:dyDescent="0.25">
      <c r="A2956" s="26">
        <v>98.3</v>
      </c>
      <c r="B2956" s="17">
        <v>7.0000000000000007E-2</v>
      </c>
      <c r="C2956" s="17">
        <v>1.6302000000000001E-2</v>
      </c>
      <c r="F2956" s="27">
        <f t="shared" si="46"/>
        <v>98</v>
      </c>
    </row>
    <row r="2957" spans="1:6" x14ac:dyDescent="0.25">
      <c r="A2957" s="26">
        <v>98.333299999999994</v>
      </c>
      <c r="B2957" s="17">
        <v>7.0000000000000007E-2</v>
      </c>
      <c r="C2957" s="17">
        <v>1.6302000000000001E-2</v>
      </c>
      <c r="E2957" s="17">
        <v>8.25E-4</v>
      </c>
      <c r="F2957" s="27">
        <f t="shared" si="46"/>
        <v>98</v>
      </c>
    </row>
    <row r="2958" spans="1:6" x14ac:dyDescent="0.25">
      <c r="A2958" s="26">
        <v>98.366699999999994</v>
      </c>
      <c r="B2958" s="17">
        <v>7.0000000000000007E-2</v>
      </c>
      <c r="C2958" s="17">
        <v>1.6285000000000001E-2</v>
      </c>
      <c r="D2958" s="17">
        <v>2.313E-3</v>
      </c>
      <c r="E2958" s="17">
        <v>8.25E-4</v>
      </c>
      <c r="F2958" s="27">
        <f t="shared" si="46"/>
        <v>98</v>
      </c>
    </row>
    <row r="2959" spans="1:6" x14ac:dyDescent="0.25">
      <c r="A2959" s="26">
        <v>98.4</v>
      </c>
      <c r="B2959" s="17">
        <v>7.0000000000000007E-2</v>
      </c>
      <c r="C2959" s="17">
        <v>1.6229E-2</v>
      </c>
      <c r="D2959" s="17">
        <v>2.31E-3</v>
      </c>
      <c r="F2959" s="27">
        <f t="shared" si="46"/>
        <v>98</v>
      </c>
    </row>
    <row r="2960" spans="1:6" x14ac:dyDescent="0.25">
      <c r="A2960" s="26">
        <v>98.433300000000003</v>
      </c>
      <c r="B2960" s="17">
        <v>7.0000000000000007E-2</v>
      </c>
      <c r="C2960" s="17">
        <v>1.6205000000000001E-2</v>
      </c>
      <c r="D2960" s="17">
        <v>2.3040000000000001E-3</v>
      </c>
      <c r="E2960" s="17">
        <v>8.1899999999999996E-4</v>
      </c>
      <c r="F2960" s="27">
        <f t="shared" si="46"/>
        <v>98</v>
      </c>
    </row>
    <row r="2961" spans="1:6" x14ac:dyDescent="0.25">
      <c r="A2961" s="26">
        <v>98.466700000000003</v>
      </c>
      <c r="B2961" s="17">
        <v>7.0000000000000007E-2</v>
      </c>
      <c r="C2961" s="17">
        <v>1.6171999999999999E-2</v>
      </c>
      <c r="D2961" s="17">
        <v>2.2980000000000001E-3</v>
      </c>
      <c r="F2961" s="27">
        <f t="shared" si="46"/>
        <v>98</v>
      </c>
    </row>
    <row r="2962" spans="1:6" x14ac:dyDescent="0.25">
      <c r="A2962" s="26">
        <v>98.5</v>
      </c>
      <c r="B2962" s="17">
        <v>7.0000000000000007E-2</v>
      </c>
      <c r="C2962" s="17">
        <v>1.6171999999999999E-2</v>
      </c>
      <c r="D2962" s="17">
        <v>2.2980000000000001E-3</v>
      </c>
      <c r="F2962" s="27">
        <f t="shared" si="46"/>
        <v>99</v>
      </c>
    </row>
    <row r="2963" spans="1:6" x14ac:dyDescent="0.25">
      <c r="A2963" s="26">
        <v>98.533299999999997</v>
      </c>
      <c r="B2963" s="17">
        <v>7.0000000000000007E-2</v>
      </c>
      <c r="C2963" s="17">
        <v>1.6132000000000001E-2</v>
      </c>
      <c r="D2963" s="17">
        <v>2.2950000000000002E-3</v>
      </c>
      <c r="F2963" s="27">
        <f t="shared" si="46"/>
        <v>99</v>
      </c>
    </row>
    <row r="2964" spans="1:6" x14ac:dyDescent="0.25">
      <c r="A2964" s="26">
        <v>98.566699999999997</v>
      </c>
      <c r="B2964" s="17">
        <v>7.0000000000000007E-2</v>
      </c>
      <c r="C2964" s="17">
        <v>1.6123999999999999E-2</v>
      </c>
      <c r="D2964" s="17">
        <v>2.2889999999999998E-3</v>
      </c>
      <c r="F2964" s="27">
        <f t="shared" si="46"/>
        <v>99</v>
      </c>
    </row>
    <row r="2965" spans="1:6" x14ac:dyDescent="0.25">
      <c r="A2965" s="26">
        <v>98.6</v>
      </c>
      <c r="B2965" s="17">
        <v>7.0000000000000007E-2</v>
      </c>
      <c r="C2965" s="17">
        <v>1.6123999999999999E-2</v>
      </c>
      <c r="D2965" s="17">
        <v>2.2859999999999998E-3</v>
      </c>
      <c r="E2965" s="17">
        <v>8.1899999999999996E-4</v>
      </c>
      <c r="F2965" s="27">
        <f t="shared" si="46"/>
        <v>99</v>
      </c>
    </row>
    <row r="2966" spans="1:6" x14ac:dyDescent="0.25">
      <c r="A2966" s="26">
        <v>98.633300000000006</v>
      </c>
      <c r="B2966" s="17">
        <v>7.0000000000000007E-2</v>
      </c>
      <c r="C2966" s="17">
        <v>1.6115999999999998E-2</v>
      </c>
      <c r="D2966" s="17">
        <v>2.2859999999999998E-3</v>
      </c>
      <c r="F2966" s="27">
        <f t="shared" si="46"/>
        <v>99</v>
      </c>
    </row>
    <row r="2967" spans="1:6" x14ac:dyDescent="0.25">
      <c r="A2967" s="26">
        <v>98.666700000000006</v>
      </c>
      <c r="B2967" s="17">
        <v>7.0000000000000007E-2</v>
      </c>
      <c r="C2967" s="17">
        <v>1.6108000000000001E-2</v>
      </c>
      <c r="D2967" s="17">
        <v>2.2820000000000002E-3</v>
      </c>
      <c r="F2967" s="27">
        <f t="shared" si="46"/>
        <v>99</v>
      </c>
    </row>
    <row r="2968" spans="1:6" x14ac:dyDescent="0.25">
      <c r="A2968" s="26">
        <v>98.7</v>
      </c>
      <c r="B2968" s="17">
        <v>7.0000000000000007E-2</v>
      </c>
      <c r="C2968" s="17">
        <v>1.6098999999999999E-2</v>
      </c>
      <c r="D2968" s="17">
        <v>2.2790000000000002E-3</v>
      </c>
      <c r="F2968" s="27">
        <f t="shared" si="46"/>
        <v>99</v>
      </c>
    </row>
    <row r="2969" spans="1:6" x14ac:dyDescent="0.25">
      <c r="A2969" s="26">
        <v>98.7333</v>
      </c>
      <c r="B2969" s="17">
        <v>7.0000000000000007E-2</v>
      </c>
      <c r="C2969" s="17">
        <v>1.6074999999999999E-2</v>
      </c>
      <c r="F2969" s="27">
        <f t="shared" si="46"/>
        <v>99</v>
      </c>
    </row>
    <row r="2970" spans="1:6" x14ac:dyDescent="0.25">
      <c r="A2970" s="26">
        <v>98.7667</v>
      </c>
      <c r="B2970" s="17">
        <v>7.0000000000000007E-2</v>
      </c>
      <c r="C2970" s="17">
        <v>1.6067000000000001E-2</v>
      </c>
      <c r="D2970" s="17">
        <v>2.2759999999999998E-3</v>
      </c>
      <c r="E2970" s="17">
        <v>8.1899999999999996E-4</v>
      </c>
      <c r="F2970" s="27">
        <f t="shared" si="46"/>
        <v>99</v>
      </c>
    </row>
    <row r="2971" spans="1:6" x14ac:dyDescent="0.25">
      <c r="A2971" s="26">
        <v>98.8</v>
      </c>
      <c r="B2971" s="17">
        <v>7.0000000000000007E-2</v>
      </c>
      <c r="C2971" s="17">
        <v>1.6059E-2</v>
      </c>
      <c r="D2971" s="17">
        <v>2.2759999999999998E-3</v>
      </c>
      <c r="F2971" s="27">
        <f t="shared" si="46"/>
        <v>99</v>
      </c>
    </row>
    <row r="2972" spans="1:6" x14ac:dyDescent="0.25">
      <c r="A2972" s="26">
        <v>98.833299999999994</v>
      </c>
      <c r="B2972" s="17">
        <v>7.0000000000000007E-2</v>
      </c>
      <c r="C2972" s="17">
        <v>1.6034E-2</v>
      </c>
      <c r="D2972" s="17">
        <v>2.2729999999999998E-3</v>
      </c>
      <c r="F2972" s="27">
        <f t="shared" si="46"/>
        <v>99</v>
      </c>
    </row>
    <row r="2973" spans="1:6" x14ac:dyDescent="0.25">
      <c r="A2973" s="26">
        <v>98.866699999999994</v>
      </c>
      <c r="B2973" s="17">
        <v>7.0000000000000007E-2</v>
      </c>
      <c r="C2973" s="17">
        <v>1.6034E-2</v>
      </c>
      <c r="D2973" s="17">
        <v>2.2729999999999998E-3</v>
      </c>
      <c r="E2973" s="17">
        <v>8.12E-4</v>
      </c>
      <c r="F2973" s="27">
        <f t="shared" si="46"/>
        <v>99</v>
      </c>
    </row>
    <row r="2974" spans="1:6" x14ac:dyDescent="0.25">
      <c r="A2974" s="26">
        <v>98.9</v>
      </c>
      <c r="B2974" s="17">
        <v>7.0000000000000007E-2</v>
      </c>
      <c r="C2974" s="17">
        <v>1.601E-2</v>
      </c>
      <c r="D2974" s="17">
        <v>2.2729999999999998E-3</v>
      </c>
      <c r="E2974" s="17">
        <v>8.12E-4</v>
      </c>
      <c r="F2974" s="27">
        <f t="shared" si="46"/>
        <v>99</v>
      </c>
    </row>
    <row r="2975" spans="1:6" x14ac:dyDescent="0.25">
      <c r="A2975" s="26">
        <v>98.933300000000003</v>
      </c>
      <c r="B2975" s="17">
        <v>7.0000000000000007E-2</v>
      </c>
      <c r="C2975" s="17">
        <v>1.5994000000000001E-2</v>
      </c>
      <c r="D2975" s="17">
        <v>2.2699999999999999E-3</v>
      </c>
      <c r="F2975" s="27">
        <f t="shared" si="46"/>
        <v>99</v>
      </c>
    </row>
    <row r="2976" spans="1:6" x14ac:dyDescent="0.25">
      <c r="A2976" s="26">
        <v>98.966700000000003</v>
      </c>
      <c r="B2976" s="17">
        <v>7.0000000000000007E-2</v>
      </c>
      <c r="C2976" s="17">
        <v>1.5969000000000001E-2</v>
      </c>
      <c r="D2976" s="17">
        <v>2.264E-3</v>
      </c>
      <c r="F2976" s="27">
        <f t="shared" si="46"/>
        <v>99</v>
      </c>
    </row>
    <row r="2977" spans="1:6" x14ac:dyDescent="0.25">
      <c r="A2977" s="26">
        <v>99</v>
      </c>
      <c r="B2977" s="17">
        <v>7.0000000000000007E-2</v>
      </c>
      <c r="C2977" s="17">
        <v>1.5952999999999998E-2</v>
      </c>
      <c r="E2977" s="17">
        <v>8.0599999999999997E-4</v>
      </c>
      <c r="F2977" s="27">
        <f t="shared" si="46"/>
        <v>99</v>
      </c>
    </row>
    <row r="2978" spans="1:6" x14ac:dyDescent="0.25">
      <c r="A2978" s="26">
        <v>99.033299999999997</v>
      </c>
      <c r="B2978" s="17">
        <v>7.0000000000000007E-2</v>
      </c>
      <c r="C2978" s="17">
        <v>1.5937E-2</v>
      </c>
      <c r="F2978" s="27">
        <f t="shared" si="46"/>
        <v>99</v>
      </c>
    </row>
    <row r="2979" spans="1:6" x14ac:dyDescent="0.25">
      <c r="A2979" s="26">
        <v>99.066699999999997</v>
      </c>
      <c r="B2979" s="17">
        <v>7.0000000000000007E-2</v>
      </c>
      <c r="C2979" s="17">
        <v>1.5904000000000001E-2</v>
      </c>
      <c r="D2979" s="17">
        <v>2.264E-3</v>
      </c>
      <c r="F2979" s="27">
        <f t="shared" si="46"/>
        <v>99</v>
      </c>
    </row>
    <row r="2980" spans="1:6" x14ac:dyDescent="0.25">
      <c r="A2980" s="26">
        <v>99.1</v>
      </c>
      <c r="B2980" s="17">
        <v>7.0000000000000007E-2</v>
      </c>
      <c r="C2980" s="17">
        <v>1.5879999999999998E-2</v>
      </c>
      <c r="F2980" s="27">
        <f t="shared" si="46"/>
        <v>99</v>
      </c>
    </row>
    <row r="2981" spans="1:6" x14ac:dyDescent="0.25">
      <c r="A2981" s="26">
        <v>99.133300000000006</v>
      </c>
      <c r="B2981" s="17">
        <v>7.0000000000000007E-2</v>
      </c>
      <c r="C2981" s="17">
        <v>1.5879999999999998E-2</v>
      </c>
      <c r="D2981" s="17">
        <v>2.261E-3</v>
      </c>
      <c r="E2981" s="17">
        <v>8.0599999999999997E-4</v>
      </c>
      <c r="F2981" s="27">
        <f t="shared" si="46"/>
        <v>99</v>
      </c>
    </row>
    <row r="2982" spans="1:6" x14ac:dyDescent="0.25">
      <c r="A2982" s="26">
        <v>99.166700000000006</v>
      </c>
      <c r="C2982" s="17">
        <v>1.5879999999999998E-2</v>
      </c>
      <c r="D2982" s="17">
        <v>2.258E-3</v>
      </c>
      <c r="F2982" s="27">
        <f t="shared" si="46"/>
        <v>99</v>
      </c>
    </row>
    <row r="2983" spans="1:6" x14ac:dyDescent="0.25">
      <c r="A2983" s="26">
        <v>99.2</v>
      </c>
      <c r="B2983" s="17">
        <v>7.0000000000000007E-2</v>
      </c>
      <c r="C2983" s="17">
        <v>1.5855000000000001E-2</v>
      </c>
      <c r="D2983" s="17">
        <v>2.2539999999999999E-3</v>
      </c>
      <c r="F2983" s="27">
        <f t="shared" si="46"/>
        <v>99</v>
      </c>
    </row>
    <row r="2984" spans="1:6" x14ac:dyDescent="0.25">
      <c r="A2984" s="26">
        <v>99.2333</v>
      </c>
      <c r="B2984" s="17">
        <v>7.0000000000000007E-2</v>
      </c>
      <c r="C2984" s="17">
        <v>1.5855000000000001E-2</v>
      </c>
      <c r="D2984" s="17">
        <v>2.2539999999999999E-3</v>
      </c>
      <c r="F2984" s="27">
        <f t="shared" si="46"/>
        <v>99</v>
      </c>
    </row>
    <row r="2985" spans="1:6" x14ac:dyDescent="0.25">
      <c r="A2985" s="26">
        <v>99.2667</v>
      </c>
      <c r="B2985" s="17">
        <v>7.0000000000000007E-2</v>
      </c>
      <c r="C2985" s="17">
        <v>1.5838999999999999E-2</v>
      </c>
      <c r="D2985" s="17">
        <v>2.2539999999999999E-3</v>
      </c>
      <c r="E2985" s="17">
        <v>8.0599999999999997E-4</v>
      </c>
      <c r="F2985" s="27">
        <f t="shared" si="46"/>
        <v>99</v>
      </c>
    </row>
    <row r="2986" spans="1:6" x14ac:dyDescent="0.25">
      <c r="A2986" s="26">
        <v>99.3</v>
      </c>
      <c r="B2986" s="17">
        <v>7.0000000000000007E-2</v>
      </c>
      <c r="C2986" s="17">
        <v>1.5821999999999999E-2</v>
      </c>
      <c r="D2986" s="17">
        <v>2.2539999999999999E-3</v>
      </c>
      <c r="F2986" s="27">
        <f t="shared" si="46"/>
        <v>99</v>
      </c>
    </row>
    <row r="2987" spans="1:6" x14ac:dyDescent="0.25">
      <c r="A2987" s="26">
        <v>99.333299999999994</v>
      </c>
      <c r="B2987" s="17">
        <v>7.0000000000000007E-2</v>
      </c>
      <c r="C2987" s="17">
        <v>1.5798E-2</v>
      </c>
      <c r="D2987" s="17">
        <v>2.251E-3</v>
      </c>
      <c r="E2987" s="17">
        <v>8.0599999999999997E-4</v>
      </c>
      <c r="F2987" s="27">
        <f t="shared" si="46"/>
        <v>99</v>
      </c>
    </row>
    <row r="2988" spans="1:6" x14ac:dyDescent="0.25">
      <c r="A2988" s="26">
        <v>99.366699999999994</v>
      </c>
      <c r="B2988" s="17">
        <v>7.0000000000000007E-2</v>
      </c>
      <c r="C2988" s="17">
        <v>1.5789999999999998E-2</v>
      </c>
      <c r="D2988" s="17">
        <v>2.251E-3</v>
      </c>
      <c r="F2988" s="27">
        <f t="shared" si="46"/>
        <v>99</v>
      </c>
    </row>
    <row r="2989" spans="1:6" x14ac:dyDescent="0.25">
      <c r="A2989" s="26">
        <v>99.4</v>
      </c>
      <c r="B2989" s="17">
        <v>7.0000000000000007E-2</v>
      </c>
      <c r="C2989" s="17">
        <v>1.5748999999999999E-2</v>
      </c>
      <c r="E2989" s="17">
        <v>8.0000000000000004E-4</v>
      </c>
      <c r="F2989" s="27">
        <f t="shared" si="46"/>
        <v>99</v>
      </c>
    </row>
    <row r="2990" spans="1:6" x14ac:dyDescent="0.25">
      <c r="A2990" s="26">
        <v>99.433300000000003</v>
      </c>
      <c r="B2990" s="17">
        <v>7.0000000000000007E-2</v>
      </c>
      <c r="C2990" s="17">
        <v>1.5716000000000001E-2</v>
      </c>
      <c r="D2990" s="17">
        <v>2.2390000000000001E-3</v>
      </c>
      <c r="E2990" s="17">
        <v>8.0000000000000004E-4</v>
      </c>
      <c r="F2990" s="27">
        <f t="shared" si="46"/>
        <v>99</v>
      </c>
    </row>
    <row r="2991" spans="1:6" x14ac:dyDescent="0.25">
      <c r="A2991" s="26">
        <v>99.466700000000003</v>
      </c>
      <c r="B2991" s="17">
        <v>7.0000000000000007E-2</v>
      </c>
      <c r="C2991" s="17">
        <v>1.5699000000000001E-2</v>
      </c>
      <c r="D2991" s="17">
        <v>2.2390000000000001E-3</v>
      </c>
      <c r="E2991" s="17">
        <v>7.9299999999999998E-4</v>
      </c>
      <c r="F2991" s="27">
        <f t="shared" si="46"/>
        <v>99</v>
      </c>
    </row>
    <row r="2992" spans="1:6" x14ac:dyDescent="0.25">
      <c r="A2992" s="26">
        <v>99.5</v>
      </c>
      <c r="B2992" s="17">
        <v>7.0000000000000007E-2</v>
      </c>
      <c r="C2992" s="17">
        <v>1.5691E-2</v>
      </c>
      <c r="D2992" s="17">
        <v>2.235E-3</v>
      </c>
      <c r="F2992" s="27">
        <f t="shared" si="46"/>
        <v>100</v>
      </c>
    </row>
    <row r="2993" spans="1:6" x14ac:dyDescent="0.25">
      <c r="A2993" s="26">
        <v>99.533299999999997</v>
      </c>
      <c r="B2993" s="17">
        <v>7.0000000000000007E-2</v>
      </c>
      <c r="C2993" s="17">
        <v>1.5682999999999999E-2</v>
      </c>
      <c r="D2993" s="17">
        <v>2.232E-3</v>
      </c>
      <c r="E2993" s="17">
        <v>7.9299999999999998E-4</v>
      </c>
      <c r="F2993" s="27">
        <f t="shared" si="46"/>
        <v>100</v>
      </c>
    </row>
    <row r="2994" spans="1:6" x14ac:dyDescent="0.25">
      <c r="A2994" s="26">
        <v>99.566699999999997</v>
      </c>
      <c r="B2994" s="17">
        <v>7.0000000000000007E-2</v>
      </c>
      <c r="C2994" s="17">
        <v>1.5649E-2</v>
      </c>
      <c r="D2994" s="17">
        <v>2.232E-3</v>
      </c>
      <c r="E2994" s="17">
        <v>7.9299999999999998E-4</v>
      </c>
      <c r="F2994" s="27">
        <f t="shared" si="46"/>
        <v>100</v>
      </c>
    </row>
    <row r="2995" spans="1:6" x14ac:dyDescent="0.25">
      <c r="A2995" s="26">
        <v>99.6</v>
      </c>
      <c r="B2995" s="17">
        <v>7.0000000000000007E-2</v>
      </c>
      <c r="C2995" s="17">
        <v>1.5649E-2</v>
      </c>
      <c r="D2995" s="17">
        <v>2.2260000000000001E-3</v>
      </c>
      <c r="E2995" s="17">
        <v>7.8700000000000005E-4</v>
      </c>
      <c r="F2995" s="27">
        <f t="shared" si="46"/>
        <v>100</v>
      </c>
    </row>
    <row r="2996" spans="1:6" x14ac:dyDescent="0.25">
      <c r="A2996" s="26">
        <v>99.633300000000006</v>
      </c>
      <c r="B2996" s="17">
        <v>7.0000000000000007E-2</v>
      </c>
      <c r="C2996" s="17">
        <v>1.5633000000000001E-2</v>
      </c>
      <c r="F2996" s="27">
        <f t="shared" si="46"/>
        <v>100</v>
      </c>
    </row>
    <row r="2997" spans="1:6" x14ac:dyDescent="0.25">
      <c r="A2997" s="26">
        <v>99.666700000000006</v>
      </c>
      <c r="B2997" s="17">
        <v>7.0000000000000007E-2</v>
      </c>
      <c r="E2997" s="17">
        <v>7.8700000000000005E-4</v>
      </c>
      <c r="F2997" s="27">
        <f t="shared" si="46"/>
        <v>100</v>
      </c>
    </row>
    <row r="2998" spans="1:6" x14ac:dyDescent="0.25">
      <c r="A2998" s="26">
        <v>99.7</v>
      </c>
      <c r="B2998" s="17">
        <v>7.0000000000000007E-2</v>
      </c>
      <c r="C2998" s="17">
        <v>1.5616E-2</v>
      </c>
      <c r="F2998" s="27">
        <f t="shared" si="46"/>
        <v>100</v>
      </c>
    </row>
    <row r="2999" spans="1:6" x14ac:dyDescent="0.25">
      <c r="A2999" s="26">
        <v>99.7333</v>
      </c>
      <c r="B2999" s="17">
        <v>7.0000000000000007E-2</v>
      </c>
      <c r="C2999" s="17">
        <v>1.5599999999999999E-2</v>
      </c>
      <c r="F2999" s="27">
        <f t="shared" si="46"/>
        <v>100</v>
      </c>
    </row>
    <row r="3000" spans="1:6" x14ac:dyDescent="0.25">
      <c r="A3000" s="26">
        <v>99.7667</v>
      </c>
      <c r="B3000" s="17">
        <v>7.0000000000000007E-2</v>
      </c>
      <c r="C3000" s="17">
        <v>1.5591000000000001E-2</v>
      </c>
      <c r="D3000" s="17">
        <v>2.2260000000000001E-3</v>
      </c>
      <c r="F3000" s="27">
        <f t="shared" si="46"/>
        <v>100</v>
      </c>
    </row>
    <row r="3001" spans="1:6" x14ac:dyDescent="0.25">
      <c r="A3001" s="26">
        <v>99.8</v>
      </c>
      <c r="B3001" s="17">
        <v>7.0000000000000007E-2</v>
      </c>
      <c r="C3001" s="17">
        <v>1.5583E-2</v>
      </c>
      <c r="D3001" s="17">
        <v>2.2260000000000001E-3</v>
      </c>
      <c r="F3001" s="27">
        <f t="shared" si="46"/>
        <v>100</v>
      </c>
    </row>
    <row r="3002" spans="1:6" x14ac:dyDescent="0.25">
      <c r="A3002" s="26">
        <v>99.833299999999994</v>
      </c>
      <c r="B3002" s="17">
        <v>7.0000000000000007E-2</v>
      </c>
      <c r="C3002" s="17">
        <v>1.5573999999999999E-2</v>
      </c>
      <c r="D3002" s="17">
        <v>2.2190000000000001E-3</v>
      </c>
      <c r="F3002" s="27">
        <f t="shared" si="46"/>
        <v>100</v>
      </c>
    </row>
    <row r="3003" spans="1:6" x14ac:dyDescent="0.25">
      <c r="A3003" s="26">
        <v>99.866699999999994</v>
      </c>
      <c r="B3003" s="17">
        <v>7.0000000000000007E-2</v>
      </c>
      <c r="D3003" s="17">
        <v>2.2130000000000001E-3</v>
      </c>
      <c r="E3003" s="17">
        <v>7.7999999999999999E-4</v>
      </c>
      <c r="F3003" s="27">
        <f t="shared" si="46"/>
        <v>100</v>
      </c>
    </row>
    <row r="3004" spans="1:6" x14ac:dyDescent="0.25">
      <c r="A3004" s="26">
        <v>99.9</v>
      </c>
      <c r="B3004" s="17">
        <v>7.0000000000000007E-2</v>
      </c>
      <c r="C3004" s="17">
        <v>1.5549E-2</v>
      </c>
      <c r="F3004" s="27">
        <f t="shared" si="46"/>
        <v>100</v>
      </c>
    </row>
    <row r="3005" spans="1:6" x14ac:dyDescent="0.25">
      <c r="A3005" s="26">
        <v>99.933300000000003</v>
      </c>
      <c r="B3005" s="17">
        <v>7.0000000000000007E-2</v>
      </c>
      <c r="C3005" s="17">
        <v>1.5549E-2</v>
      </c>
      <c r="D3005" s="17">
        <v>2.2100000000000002E-3</v>
      </c>
      <c r="E3005" s="17">
        <v>7.7999999999999999E-4</v>
      </c>
      <c r="F3005" s="27">
        <f t="shared" si="46"/>
        <v>100</v>
      </c>
    </row>
    <row r="3006" spans="1:6" x14ac:dyDescent="0.25">
      <c r="A3006" s="26">
        <v>99.966700000000003</v>
      </c>
      <c r="B3006" s="17">
        <v>7.0000000000000007E-2</v>
      </c>
      <c r="C3006" s="17">
        <v>1.5533E-2</v>
      </c>
      <c r="D3006" s="17">
        <v>2.2100000000000002E-3</v>
      </c>
      <c r="F3006" s="27">
        <f t="shared" si="46"/>
        <v>100</v>
      </c>
    </row>
    <row r="3007" spans="1:6" x14ac:dyDescent="0.25">
      <c r="A3007" s="28">
        <v>100</v>
      </c>
      <c r="B3007" s="18">
        <v>7.0000000000000007E-2</v>
      </c>
      <c r="C3007" s="18">
        <v>1.5525000000000001E-2</v>
      </c>
      <c r="D3007" s="18">
        <v>2.2060000000000001E-3</v>
      </c>
      <c r="E3007" s="18"/>
      <c r="F3007" s="29">
        <f t="shared" si="46"/>
        <v>100</v>
      </c>
    </row>
  </sheetData>
  <mergeCells count="3">
    <mergeCell ref="B5:E5"/>
    <mergeCell ref="A5:A6"/>
    <mergeCell ref="F5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/>
  </sheetViews>
  <sheetFormatPr defaultRowHeight="16.5" x14ac:dyDescent="0.25"/>
  <cols>
    <col min="1" max="1" width="9.140625" style="2"/>
    <col min="2" max="2" width="40.28515625" style="2" bestFit="1" customWidth="1"/>
    <col min="3" max="3" width="48.7109375" style="2" bestFit="1" customWidth="1"/>
    <col min="4" max="16384" width="9.140625" style="2"/>
  </cols>
  <sheetData>
    <row r="1" spans="1:3" x14ac:dyDescent="0.25">
      <c r="A1" s="1" t="s">
        <v>113</v>
      </c>
    </row>
    <row r="3" spans="1:3" x14ac:dyDescent="0.25">
      <c r="A3" s="6" t="s">
        <v>115</v>
      </c>
    </row>
    <row r="4" spans="1:3" x14ac:dyDescent="0.25">
      <c r="A4" s="11" t="s">
        <v>50</v>
      </c>
    </row>
    <row r="6" spans="1:3" x14ac:dyDescent="0.25">
      <c r="A6" s="3" t="s">
        <v>267</v>
      </c>
      <c r="B6" s="3" t="s">
        <v>116</v>
      </c>
      <c r="C6" s="3" t="s">
        <v>117</v>
      </c>
    </row>
    <row r="7" spans="1:3" x14ac:dyDescent="0.25">
      <c r="A7" s="2" t="s">
        <v>88</v>
      </c>
      <c r="B7" s="9">
        <v>43.3</v>
      </c>
      <c r="C7" s="9">
        <v>17</v>
      </c>
    </row>
    <row r="8" spans="1:3" x14ac:dyDescent="0.25">
      <c r="A8" s="2" t="s">
        <v>89</v>
      </c>
      <c r="B8" s="9">
        <v>38.9</v>
      </c>
      <c r="C8" s="9">
        <v>25.5</v>
      </c>
    </row>
    <row r="9" spans="1:3" x14ac:dyDescent="0.25">
      <c r="A9" s="2" t="s">
        <v>34</v>
      </c>
      <c r="B9" s="9">
        <v>28.9</v>
      </c>
      <c r="C9" s="9">
        <v>23.1</v>
      </c>
    </row>
    <row r="10" spans="1:3" x14ac:dyDescent="0.25">
      <c r="A10" s="2" t="s">
        <v>90</v>
      </c>
      <c r="B10" s="9">
        <v>60.9</v>
      </c>
      <c r="C10" s="9">
        <v>10</v>
      </c>
    </row>
    <row r="11" spans="1:3" x14ac:dyDescent="0.25">
      <c r="A11" s="2" t="s">
        <v>91</v>
      </c>
      <c r="B11" s="9">
        <v>53</v>
      </c>
      <c r="C11" s="9">
        <v>11.4</v>
      </c>
    </row>
    <row r="12" spans="1:3" x14ac:dyDescent="0.25">
      <c r="A12" s="2" t="s">
        <v>92</v>
      </c>
      <c r="B12" s="9">
        <v>38.4</v>
      </c>
      <c r="C12" s="9">
        <v>13.8</v>
      </c>
    </row>
    <row r="13" spans="1:3" x14ac:dyDescent="0.25">
      <c r="A13" s="2" t="s">
        <v>93</v>
      </c>
      <c r="B13" s="9">
        <v>42.1</v>
      </c>
      <c r="C13" s="9">
        <v>17.600000000000001</v>
      </c>
    </row>
    <row r="14" spans="1:3" x14ac:dyDescent="0.25">
      <c r="A14" s="2" t="s">
        <v>94</v>
      </c>
      <c r="B14" s="9">
        <v>54.5</v>
      </c>
      <c r="C14" s="9">
        <v>27.2</v>
      </c>
    </row>
    <row r="15" spans="1:3" x14ac:dyDescent="0.25">
      <c r="A15" s="2" t="s">
        <v>95</v>
      </c>
      <c r="B15" s="9">
        <v>67.2</v>
      </c>
      <c r="C15" s="9">
        <v>31.2</v>
      </c>
    </row>
    <row r="16" spans="1:3" x14ac:dyDescent="0.25">
      <c r="A16" s="2" t="s">
        <v>96</v>
      </c>
      <c r="B16" s="9">
        <v>48</v>
      </c>
      <c r="C16" s="9">
        <v>17.8</v>
      </c>
    </row>
    <row r="17" spans="1:3" x14ac:dyDescent="0.25">
      <c r="A17" s="2" t="s">
        <v>97</v>
      </c>
      <c r="B17" s="9">
        <v>36</v>
      </c>
      <c r="C17" s="9">
        <v>22.8</v>
      </c>
    </row>
    <row r="18" spans="1:3" x14ac:dyDescent="0.25">
      <c r="A18" s="2" t="s">
        <v>98</v>
      </c>
      <c r="B18" s="9">
        <v>50.3</v>
      </c>
      <c r="C18" s="9">
        <v>15.9</v>
      </c>
    </row>
    <row r="19" spans="1:3" x14ac:dyDescent="0.25">
      <c r="A19" s="2" t="s">
        <v>99</v>
      </c>
      <c r="B19" s="9">
        <v>48.3</v>
      </c>
      <c r="C19" s="9">
        <v>19.5</v>
      </c>
    </row>
    <row r="20" spans="1:3" x14ac:dyDescent="0.25">
      <c r="A20" s="2" t="s">
        <v>100</v>
      </c>
      <c r="B20" s="9">
        <v>44.1</v>
      </c>
      <c r="C20" s="9">
        <v>22.3</v>
      </c>
    </row>
    <row r="21" spans="1:3" x14ac:dyDescent="0.25">
      <c r="A21" s="2" t="s">
        <v>101</v>
      </c>
      <c r="B21" s="9">
        <v>27.5</v>
      </c>
      <c r="C21" s="9">
        <v>27.3</v>
      </c>
    </row>
    <row r="22" spans="1:3" x14ac:dyDescent="0.25">
      <c r="A22" s="2" t="s">
        <v>102</v>
      </c>
      <c r="B22" s="9">
        <v>47.6</v>
      </c>
      <c r="C22" s="9">
        <v>10.7</v>
      </c>
    </row>
    <row r="23" spans="1:3" x14ac:dyDescent="0.25">
      <c r="A23" s="2" t="s">
        <v>35</v>
      </c>
      <c r="B23" s="9">
        <v>41.9</v>
      </c>
      <c r="C23" s="9">
        <v>17.399999999999999</v>
      </c>
    </row>
    <row r="24" spans="1:3" x14ac:dyDescent="0.25">
      <c r="A24" s="2" t="s">
        <v>103</v>
      </c>
      <c r="B24" s="9">
        <v>56.5</v>
      </c>
      <c r="C24" s="9">
        <v>8.8000000000000007</v>
      </c>
    </row>
    <row r="25" spans="1:3" x14ac:dyDescent="0.25">
      <c r="A25" s="2" t="s">
        <v>104</v>
      </c>
      <c r="B25" s="9">
        <v>63.8</v>
      </c>
      <c r="C25" s="9">
        <v>11.3</v>
      </c>
    </row>
    <row r="26" spans="1:3" x14ac:dyDescent="0.25">
      <c r="A26" s="2" t="s">
        <v>105</v>
      </c>
      <c r="B26" s="9">
        <v>54.2</v>
      </c>
      <c r="C26" s="9">
        <v>11.5</v>
      </c>
    </row>
    <row r="27" spans="1:3" x14ac:dyDescent="0.25">
      <c r="A27" s="2" t="s">
        <v>36</v>
      </c>
      <c r="B27" s="9">
        <v>28.4</v>
      </c>
      <c r="C27" s="9">
        <v>17.3</v>
      </c>
    </row>
    <row r="28" spans="1:3" x14ac:dyDescent="0.25">
      <c r="A28" s="2" t="s">
        <v>106</v>
      </c>
      <c r="B28" s="9">
        <v>65.599999999999994</v>
      </c>
      <c r="C28" s="9">
        <v>14.2</v>
      </c>
    </row>
    <row r="29" spans="1:3" x14ac:dyDescent="0.25">
      <c r="A29" s="2" t="s">
        <v>107</v>
      </c>
      <c r="B29" s="9">
        <v>46.5</v>
      </c>
      <c r="C29" s="9">
        <v>9.1</v>
      </c>
    </row>
    <row r="30" spans="1:3" x14ac:dyDescent="0.25">
      <c r="A30" s="2" t="s">
        <v>108</v>
      </c>
      <c r="B30" s="9">
        <v>39.4</v>
      </c>
      <c r="C30" s="9">
        <v>14.6</v>
      </c>
    </row>
    <row r="31" spans="1:3" x14ac:dyDescent="0.25">
      <c r="A31" s="2" t="s">
        <v>33</v>
      </c>
      <c r="B31" s="9">
        <v>29</v>
      </c>
      <c r="C31" s="9">
        <v>37.700000000000003</v>
      </c>
    </row>
    <row r="32" spans="1:3" x14ac:dyDescent="0.25">
      <c r="A32" s="2" t="s">
        <v>109</v>
      </c>
      <c r="B32" s="9">
        <v>44.2</v>
      </c>
      <c r="C32" s="9">
        <v>18.7</v>
      </c>
    </row>
    <row r="33" spans="1:3" x14ac:dyDescent="0.25">
      <c r="A33" s="2" t="s">
        <v>110</v>
      </c>
      <c r="B33" s="9">
        <v>55.7</v>
      </c>
      <c r="C33" s="9">
        <v>19.7</v>
      </c>
    </row>
    <row r="34" spans="1:3" x14ac:dyDescent="0.25">
      <c r="A34" s="5" t="s">
        <v>111</v>
      </c>
      <c r="B34" s="30">
        <v>62.6</v>
      </c>
      <c r="C34" s="30">
        <v>10</v>
      </c>
    </row>
    <row r="37" spans="1:3" x14ac:dyDescent="0.25">
      <c r="A37" s="1" t="s">
        <v>114</v>
      </c>
    </row>
    <row r="39" spans="1:3" x14ac:dyDescent="0.25">
      <c r="A39" s="6" t="s">
        <v>52</v>
      </c>
    </row>
    <row r="40" spans="1:3" x14ac:dyDescent="0.25">
      <c r="A40" s="11" t="s">
        <v>206</v>
      </c>
    </row>
    <row r="42" spans="1:3" x14ac:dyDescent="0.25">
      <c r="A42" s="3" t="s">
        <v>160</v>
      </c>
      <c r="B42" s="3" t="s">
        <v>182</v>
      </c>
      <c r="C42" s="3" t="s">
        <v>183</v>
      </c>
    </row>
    <row r="43" spans="1:3" x14ac:dyDescent="0.25">
      <c r="A43" s="31" t="s">
        <v>118</v>
      </c>
      <c r="B43" s="32">
        <v>919.75</v>
      </c>
      <c r="C43" s="32">
        <v>624</v>
      </c>
    </row>
    <row r="44" spans="1:3" x14ac:dyDescent="0.25">
      <c r="A44" s="31" t="s">
        <v>119</v>
      </c>
      <c r="B44" s="32">
        <v>1099.75</v>
      </c>
      <c r="C44" s="32">
        <v>658.58333333333337</v>
      </c>
    </row>
    <row r="45" spans="1:3" x14ac:dyDescent="0.25">
      <c r="A45" s="31" t="s">
        <v>90</v>
      </c>
      <c r="B45" s="32">
        <v>1175.75</v>
      </c>
      <c r="C45" s="32">
        <v>292.5</v>
      </c>
    </row>
    <row r="46" spans="1:3" x14ac:dyDescent="0.25">
      <c r="A46" s="31" t="s">
        <v>120</v>
      </c>
      <c r="B46" s="32">
        <v>1248.1666666666667</v>
      </c>
      <c r="C46" s="32">
        <v>612.25</v>
      </c>
    </row>
    <row r="47" spans="1:3" x14ac:dyDescent="0.25">
      <c r="A47" s="31" t="s">
        <v>121</v>
      </c>
      <c r="B47" s="32">
        <v>1421.0833333333333</v>
      </c>
      <c r="C47" s="32">
        <v>530.66666666666663</v>
      </c>
    </row>
    <row r="48" spans="1:3" x14ac:dyDescent="0.25">
      <c r="A48" s="31" t="s">
        <v>122</v>
      </c>
      <c r="B48" s="32">
        <v>1456</v>
      </c>
      <c r="C48" s="32">
        <v>658.75</v>
      </c>
    </row>
    <row r="49" spans="1:3" x14ac:dyDescent="0.25">
      <c r="A49" s="31" t="s">
        <v>123</v>
      </c>
      <c r="B49" s="32">
        <v>1693.5833333333333</v>
      </c>
      <c r="C49" s="32">
        <v>629.5</v>
      </c>
    </row>
    <row r="50" spans="1:3" x14ac:dyDescent="0.25">
      <c r="A50" s="31" t="s">
        <v>124</v>
      </c>
      <c r="B50" s="32">
        <v>1740.5833333333333</v>
      </c>
      <c r="C50" s="32">
        <v>1127.1666666666667</v>
      </c>
    </row>
    <row r="51" spans="1:3" x14ac:dyDescent="0.25">
      <c r="A51" s="31" t="s">
        <v>125</v>
      </c>
      <c r="B51" s="32">
        <v>1805.4166666666667</v>
      </c>
      <c r="C51" s="32">
        <v>703.08333333333337</v>
      </c>
    </row>
    <row r="52" spans="1:3" x14ac:dyDescent="0.25">
      <c r="A52" s="31" t="s">
        <v>126</v>
      </c>
      <c r="B52" s="32">
        <v>2093.0833333333335</v>
      </c>
      <c r="C52" s="32">
        <v>1015.0833333333334</v>
      </c>
    </row>
    <row r="53" spans="1:3" x14ac:dyDescent="0.25">
      <c r="A53" s="31" t="s">
        <v>103</v>
      </c>
      <c r="B53" s="32">
        <v>2138.1666666666665</v>
      </c>
      <c r="C53" s="32">
        <v>961.16666666666663</v>
      </c>
    </row>
    <row r="54" spans="1:3" x14ac:dyDescent="0.25">
      <c r="A54" s="31" t="s">
        <v>127</v>
      </c>
      <c r="B54" s="32">
        <v>2180.5833333333335</v>
      </c>
      <c r="C54" s="32">
        <v>796.75</v>
      </c>
    </row>
    <row r="55" spans="1:3" x14ac:dyDescent="0.25">
      <c r="A55" s="31" t="s">
        <v>128</v>
      </c>
      <c r="B55" s="32">
        <v>2195.75</v>
      </c>
      <c r="C55" s="32">
        <v>708.08333333333337</v>
      </c>
    </row>
    <row r="56" spans="1:3" x14ac:dyDescent="0.25">
      <c r="A56" s="31" t="s">
        <v>129</v>
      </c>
      <c r="B56" s="32">
        <v>2235.4166666666665</v>
      </c>
      <c r="C56" s="32">
        <v>858.33333333333337</v>
      </c>
    </row>
    <row r="57" spans="1:3" x14ac:dyDescent="0.25">
      <c r="A57" s="31" t="s">
        <v>130</v>
      </c>
      <c r="B57" s="32">
        <v>2350.5833333333335</v>
      </c>
      <c r="C57" s="32">
        <v>1166.75</v>
      </c>
    </row>
    <row r="58" spans="1:3" x14ac:dyDescent="0.25">
      <c r="A58" s="31" t="s">
        <v>131</v>
      </c>
      <c r="B58" s="32">
        <v>2378.5833333333335</v>
      </c>
      <c r="C58" s="32">
        <v>638.25</v>
      </c>
    </row>
    <row r="59" spans="1:3" x14ac:dyDescent="0.25">
      <c r="A59" s="31" t="s">
        <v>110</v>
      </c>
      <c r="B59" s="32">
        <v>2406.5</v>
      </c>
      <c r="C59" s="32">
        <v>1360.25</v>
      </c>
    </row>
    <row r="60" spans="1:3" x14ac:dyDescent="0.25">
      <c r="A60" s="31" t="s">
        <v>132</v>
      </c>
      <c r="B60" s="32">
        <v>2534.0833333333335</v>
      </c>
      <c r="C60" s="32">
        <v>720.91666666666663</v>
      </c>
    </row>
    <row r="61" spans="1:3" x14ac:dyDescent="0.25">
      <c r="A61" s="31" t="s">
        <v>133</v>
      </c>
      <c r="B61" s="32">
        <v>2552.25</v>
      </c>
      <c r="C61" s="32">
        <v>671.91666666666663</v>
      </c>
    </row>
    <row r="62" spans="1:3" x14ac:dyDescent="0.25">
      <c r="A62" s="31" t="s">
        <v>134</v>
      </c>
      <c r="B62" s="32">
        <v>2659.8333333333335</v>
      </c>
      <c r="C62" s="32">
        <v>1571.0833333333333</v>
      </c>
    </row>
    <row r="63" spans="1:3" x14ac:dyDescent="0.25">
      <c r="A63" s="31" t="s">
        <v>135</v>
      </c>
      <c r="B63" s="32">
        <v>2817.25</v>
      </c>
      <c r="C63" s="32">
        <v>924.5</v>
      </c>
    </row>
    <row r="64" spans="1:3" x14ac:dyDescent="0.25">
      <c r="A64" s="31" t="s">
        <v>136</v>
      </c>
      <c r="B64" s="32">
        <v>3033</v>
      </c>
      <c r="C64" s="32">
        <v>1093.0833333333333</v>
      </c>
    </row>
    <row r="65" spans="1:3" x14ac:dyDescent="0.25">
      <c r="A65" s="31" t="s">
        <v>137</v>
      </c>
      <c r="B65" s="32">
        <v>3161.5</v>
      </c>
      <c r="C65" s="32">
        <v>1756.4166666666667</v>
      </c>
    </row>
    <row r="66" spans="1:3" x14ac:dyDescent="0.25">
      <c r="A66" s="31" t="s">
        <v>138</v>
      </c>
      <c r="B66" s="32">
        <v>3732.0833333333335</v>
      </c>
      <c r="C66" s="32">
        <v>1360.5</v>
      </c>
    </row>
    <row r="67" spans="1:3" x14ac:dyDescent="0.25">
      <c r="A67" s="31" t="s">
        <v>139</v>
      </c>
      <c r="B67" s="32">
        <v>3823.75</v>
      </c>
      <c r="C67" s="32">
        <v>1566.3333333333333</v>
      </c>
    </row>
    <row r="68" spans="1:3" x14ac:dyDescent="0.25">
      <c r="A68" s="31" t="s">
        <v>140</v>
      </c>
      <c r="B68" s="32">
        <v>4235.5</v>
      </c>
      <c r="C68" s="32">
        <v>2547.3333333333335</v>
      </c>
    </row>
    <row r="69" spans="1:3" x14ac:dyDescent="0.25">
      <c r="A69" s="31" t="s">
        <v>141</v>
      </c>
      <c r="B69" s="32">
        <v>4285</v>
      </c>
      <c r="C69" s="32">
        <v>1843.1666666666667</v>
      </c>
    </row>
    <row r="70" spans="1:3" x14ac:dyDescent="0.25">
      <c r="A70" s="31" t="s">
        <v>100</v>
      </c>
      <c r="B70" s="32">
        <v>4433.75</v>
      </c>
      <c r="C70" s="32">
        <v>1928.9166666666667</v>
      </c>
    </row>
    <row r="71" spans="1:3" x14ac:dyDescent="0.25">
      <c r="A71" s="31" t="s">
        <v>142</v>
      </c>
      <c r="B71" s="32">
        <v>4488</v>
      </c>
      <c r="C71" s="32">
        <v>1639.3333333333333</v>
      </c>
    </row>
    <row r="72" spans="1:3" x14ac:dyDescent="0.25">
      <c r="A72" s="31" t="s">
        <v>143</v>
      </c>
      <c r="B72" s="32">
        <v>4773.083333333333</v>
      </c>
      <c r="C72" s="32">
        <v>1270.0833333333333</v>
      </c>
    </row>
    <row r="73" spans="1:3" x14ac:dyDescent="0.25">
      <c r="A73" s="31" t="s">
        <v>144</v>
      </c>
      <c r="B73" s="32">
        <v>5140.833333333333</v>
      </c>
      <c r="C73" s="32">
        <v>1574.8333333333333</v>
      </c>
    </row>
    <row r="74" spans="1:3" x14ac:dyDescent="0.25">
      <c r="A74" s="31" t="s">
        <v>145</v>
      </c>
      <c r="B74" s="32">
        <v>5149</v>
      </c>
      <c r="C74" s="32">
        <v>2529.6666666666665</v>
      </c>
    </row>
    <row r="75" spans="1:3" x14ac:dyDescent="0.25">
      <c r="A75" s="31" t="s">
        <v>146</v>
      </c>
      <c r="B75" s="32">
        <v>5272</v>
      </c>
      <c r="C75" s="32">
        <v>2553.1666666666665</v>
      </c>
    </row>
    <row r="76" spans="1:3" x14ac:dyDescent="0.25">
      <c r="A76" s="31" t="s">
        <v>147</v>
      </c>
      <c r="B76" s="32">
        <v>5311</v>
      </c>
      <c r="C76" s="32">
        <v>1277.0833333333333</v>
      </c>
    </row>
    <row r="77" spans="1:3" x14ac:dyDescent="0.25">
      <c r="A77" s="31" t="s">
        <v>148</v>
      </c>
      <c r="B77" s="32">
        <v>5620.5</v>
      </c>
      <c r="C77" s="32">
        <v>3925.75</v>
      </c>
    </row>
    <row r="78" spans="1:3" x14ac:dyDescent="0.25">
      <c r="A78" s="31" t="s">
        <v>149</v>
      </c>
      <c r="B78" s="32">
        <v>5635.083333333333</v>
      </c>
      <c r="C78" s="32">
        <v>3155.4166666666665</v>
      </c>
    </row>
    <row r="79" spans="1:3" x14ac:dyDescent="0.25">
      <c r="A79" s="31" t="s">
        <v>150</v>
      </c>
      <c r="B79" s="32">
        <v>5811.833333333333</v>
      </c>
      <c r="C79" s="32">
        <v>2748</v>
      </c>
    </row>
    <row r="80" spans="1:3" x14ac:dyDescent="0.25">
      <c r="A80" s="31" t="s">
        <v>151</v>
      </c>
      <c r="B80" s="32">
        <v>6020.333333333333</v>
      </c>
      <c r="C80" s="32">
        <v>3756</v>
      </c>
    </row>
    <row r="81" spans="1:3" x14ac:dyDescent="0.25">
      <c r="A81" s="31" t="s">
        <v>152</v>
      </c>
      <c r="B81" s="32">
        <v>6460</v>
      </c>
      <c r="C81" s="32">
        <v>3064.25</v>
      </c>
    </row>
    <row r="82" spans="1:3" x14ac:dyDescent="0.25">
      <c r="A82" s="31" t="s">
        <v>153</v>
      </c>
      <c r="B82" s="32">
        <v>6504.333333333333</v>
      </c>
      <c r="C82" s="32">
        <v>3687.5</v>
      </c>
    </row>
    <row r="83" spans="1:3" x14ac:dyDescent="0.25">
      <c r="A83" s="31" t="s">
        <v>154</v>
      </c>
      <c r="B83" s="32">
        <v>6624.583333333333</v>
      </c>
      <c r="C83" s="32">
        <v>2534.5</v>
      </c>
    </row>
    <row r="84" spans="1:3" x14ac:dyDescent="0.25">
      <c r="A84" s="31" t="s">
        <v>155</v>
      </c>
      <c r="B84" s="32">
        <v>7273.75</v>
      </c>
      <c r="C84" s="32">
        <v>3102</v>
      </c>
    </row>
    <row r="85" spans="1:3" x14ac:dyDescent="0.25">
      <c r="A85" s="31" t="s">
        <v>156</v>
      </c>
      <c r="B85" s="32">
        <v>8037</v>
      </c>
      <c r="C85" s="32">
        <v>3497.1666666666665</v>
      </c>
    </row>
    <row r="86" spans="1:3" x14ac:dyDescent="0.25">
      <c r="A86" s="31" t="s">
        <v>157</v>
      </c>
      <c r="B86" s="32">
        <v>9823.5</v>
      </c>
      <c r="C86" s="32">
        <v>5466.916666666667</v>
      </c>
    </row>
    <row r="87" spans="1:3" x14ac:dyDescent="0.25">
      <c r="A87" s="31" t="s">
        <v>158</v>
      </c>
      <c r="B87" s="32">
        <v>11544.416666666666</v>
      </c>
      <c r="C87" s="32">
        <v>3988.1666666666665</v>
      </c>
    </row>
    <row r="88" spans="1:3" x14ac:dyDescent="0.25">
      <c r="A88" s="31" t="s">
        <v>159</v>
      </c>
      <c r="B88" s="32">
        <v>12155.083333333334</v>
      </c>
      <c r="C88" s="32">
        <v>6563.833333333333</v>
      </c>
    </row>
    <row r="89" spans="1:3" x14ac:dyDescent="0.25">
      <c r="A89" s="5" t="s">
        <v>161</v>
      </c>
      <c r="B89" s="33">
        <f>SUM(B43:B88)</f>
        <v>189451.08333333331</v>
      </c>
      <c r="C89" s="33">
        <f>SUM(C43:C88)</f>
        <v>85659</v>
      </c>
    </row>
  </sheetData>
  <hyperlinks>
    <hyperlink ref="A4" r:id="rId1"/>
    <hyperlink ref="A4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zoznam</vt:lpstr>
      <vt:lpstr>graf_1</vt:lpstr>
      <vt:lpstr>graf_2</vt:lpstr>
      <vt:lpstr>graf_3</vt:lpstr>
      <vt:lpstr>graf_4</vt:lpstr>
      <vt:lpstr>graf_5</vt:lpstr>
      <vt:lpstr>graf_6</vt:lpstr>
      <vt:lpstr>graf_7</vt:lpstr>
      <vt:lpstr>graf_8_9</vt:lpstr>
      <vt:lpstr>tab_1</vt:lpstr>
      <vt:lpstr>graf_10_11_12</vt:lpstr>
      <vt:lpstr>graf_13_14_15_16</vt:lpstr>
      <vt:lpstr>graf_17_18_19_20_21_22</vt:lpstr>
      <vt:lpstr>graf_23</vt:lpstr>
      <vt:lpstr>graf_24_25_26_27_28</vt:lpstr>
      <vt:lpstr>graf_29_tab_9_10_11_12</vt:lpstr>
      <vt:lpstr>Umiestňovanie_trh práce_výpočet</vt:lpstr>
      <vt:lpstr>graf_30_31_tab_2_3</vt:lpstr>
      <vt:lpstr>graf_32_33_34_35_tab_4</vt:lpstr>
      <vt:lpstr>graf_36_37_38_39_40_tab_5</vt:lpstr>
      <vt:lpstr>graf_41</vt:lpstr>
      <vt:lpstr>tab_6_7_8</vt:lpstr>
      <vt:lpstr>graf_43</vt:lpstr>
      <vt:lpstr>tab_13</vt:lpstr>
      <vt:lpstr>graf_30_31_tab_2_3!_ftnref1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</dc:creator>
  <cp:lastModifiedBy>Hidas Slavomir</cp:lastModifiedBy>
  <dcterms:created xsi:type="dcterms:W3CDTF">2016-08-31T07:31:31Z</dcterms:created>
  <dcterms:modified xsi:type="dcterms:W3CDTF">2016-11-11T10:18:00Z</dcterms:modified>
</cp:coreProperties>
</file>